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فنادق  نور 2022\نشر جداول فنادق 2020\"/>
    </mc:Choice>
  </mc:AlternateContent>
  <bookViews>
    <workbookView xWindow="0" yWindow="0" windowWidth="19200" windowHeight="7305" tabRatio="938" activeTab="6"/>
  </bookViews>
  <sheets>
    <sheet name="حسب السنوات" sheetId="2" r:id="rId1"/>
    <sheet name="حسب المحافظات" sheetId="3" r:id="rId2"/>
    <sheet name="عدد الفنادق" sheetId="40" r:id="rId3"/>
    <sheet name="عدد الاسرة وعدد ليالي المبيت" sheetId="9" r:id="rId4"/>
    <sheet name="عدد المشتغلين" sheetId="13" r:id="rId5"/>
    <sheet name="الاجور والمزايا" sheetId="41" r:id="rId6"/>
    <sheet name="اجمالي الايرادات" sheetId="20" r:id="rId7"/>
  </sheets>
  <definedNames>
    <definedName name="_xlnm._FilterDatabase" localSheetId="5" hidden="1">'الاجور والمزايا'!$C$1:$C$143</definedName>
    <definedName name="_xlnm._FilterDatabase" localSheetId="2" hidden="1">'عدد الفنادق'!$C$1:$C$151</definedName>
    <definedName name="_xlnm._FilterDatabase" localSheetId="4" hidden="1">'عدد المشتغلين'!$C$1:$C$907</definedName>
    <definedName name="_xlnm.Print_Area" localSheetId="5">'الاجور والمزايا'!$A$1:$S$142</definedName>
    <definedName name="_xlnm.Print_Area" localSheetId="1">'حسب المحافظات'!$A$1:$P$25</definedName>
    <definedName name="_xlnm.Print_Area" localSheetId="2">'عدد الفنادق'!$A$1:$M$151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0" l="1"/>
  <c r="G14" i="20"/>
  <c r="E24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6" i="20"/>
  <c r="U66" i="41" l="1"/>
  <c r="U43" i="41"/>
  <c r="O19" i="2" l="1"/>
  <c r="M19" i="2"/>
  <c r="K19" i="2"/>
  <c r="I19" i="2"/>
  <c r="G19" i="2"/>
  <c r="E19" i="2"/>
  <c r="C19" i="2"/>
  <c r="O18" i="2"/>
  <c r="M18" i="2"/>
  <c r="K18" i="2"/>
  <c r="I18" i="2"/>
  <c r="G18" i="2"/>
  <c r="E18" i="2"/>
  <c r="C18" i="2"/>
  <c r="O58" i="13" l="1"/>
  <c r="O96" i="13" l="1"/>
  <c r="O43" i="41" l="1"/>
  <c r="J43" i="41"/>
  <c r="L43" i="41" s="1"/>
  <c r="I43" i="41"/>
  <c r="L39" i="13"/>
  <c r="I39" i="13"/>
  <c r="F39" i="13"/>
  <c r="I40" i="13"/>
  <c r="M40" i="13" s="1"/>
  <c r="O40" i="13" s="1"/>
  <c r="L45" i="13"/>
  <c r="M45" i="13" s="1"/>
  <c r="O45" i="13" s="1"/>
  <c r="M39" i="13" l="1"/>
  <c r="O39" i="13" s="1"/>
  <c r="P43" i="41"/>
  <c r="C26" i="9"/>
  <c r="D26" i="9"/>
  <c r="E26" i="9"/>
  <c r="G26" i="9"/>
  <c r="H26" i="9"/>
  <c r="I26" i="9"/>
  <c r="J26" i="9"/>
  <c r="F13" i="9"/>
  <c r="N141" i="41" l="1"/>
  <c r="E138" i="41"/>
  <c r="F138" i="41"/>
  <c r="G138" i="41"/>
  <c r="G139" i="41" s="1"/>
  <c r="H138" i="41"/>
  <c r="I138" i="41"/>
  <c r="J138" i="41"/>
  <c r="K138" i="41"/>
  <c r="L138" i="41"/>
  <c r="M138" i="41"/>
  <c r="N138" i="41"/>
  <c r="O138" i="41"/>
  <c r="P138" i="41"/>
  <c r="D138" i="41"/>
  <c r="E137" i="41"/>
  <c r="F137" i="41"/>
  <c r="F139" i="41" s="1"/>
  <c r="G137" i="41"/>
  <c r="H137" i="41"/>
  <c r="I137" i="41"/>
  <c r="J137" i="41"/>
  <c r="J139" i="41" s="1"/>
  <c r="K137" i="41"/>
  <c r="L137" i="41"/>
  <c r="L139" i="41" s="1"/>
  <c r="M137" i="41"/>
  <c r="N137" i="41"/>
  <c r="N139" i="41" s="1"/>
  <c r="O137" i="41"/>
  <c r="O139" i="41" s="1"/>
  <c r="P137" i="41"/>
  <c r="D137" i="41"/>
  <c r="E135" i="41"/>
  <c r="E141" i="41" s="1"/>
  <c r="F135" i="41"/>
  <c r="G135" i="41"/>
  <c r="H135" i="41"/>
  <c r="I135" i="41"/>
  <c r="J135" i="41"/>
  <c r="K135" i="41"/>
  <c r="L135" i="41"/>
  <c r="M135" i="41"/>
  <c r="N135" i="41"/>
  <c r="O135" i="41"/>
  <c r="P135" i="41"/>
  <c r="D135" i="41"/>
  <c r="D141" i="41" s="1"/>
  <c r="E134" i="41"/>
  <c r="E136" i="41" s="1"/>
  <c r="F134" i="41"/>
  <c r="F136" i="41" s="1"/>
  <c r="G134" i="41"/>
  <c r="H134" i="41"/>
  <c r="H136" i="41" s="1"/>
  <c r="I134" i="41"/>
  <c r="J134" i="41"/>
  <c r="K134" i="41"/>
  <c r="L134" i="41"/>
  <c r="L136" i="41" s="1"/>
  <c r="M134" i="41"/>
  <c r="N134" i="41"/>
  <c r="N136" i="41" s="1"/>
  <c r="O134" i="41"/>
  <c r="P134" i="41"/>
  <c r="P136" i="41" s="1"/>
  <c r="D134" i="41"/>
  <c r="E132" i="41"/>
  <c r="F132" i="41"/>
  <c r="G132" i="41"/>
  <c r="G141" i="41" s="1"/>
  <c r="H132" i="41"/>
  <c r="H141" i="41" s="1"/>
  <c r="I132" i="41"/>
  <c r="J132" i="41"/>
  <c r="K132" i="41"/>
  <c r="L132" i="41"/>
  <c r="M132" i="41"/>
  <c r="N132" i="41"/>
  <c r="O132" i="41"/>
  <c r="O141" i="41" s="1"/>
  <c r="P132" i="41"/>
  <c r="P141" i="41" s="1"/>
  <c r="D132" i="41"/>
  <c r="E131" i="41"/>
  <c r="G131" i="41"/>
  <c r="H131" i="41"/>
  <c r="I131" i="41"/>
  <c r="I140" i="41" s="1"/>
  <c r="M131" i="41"/>
  <c r="M133" i="41" s="1"/>
  <c r="N131" i="41"/>
  <c r="O131" i="41"/>
  <c r="D131" i="41"/>
  <c r="D133" i="41" s="1"/>
  <c r="E15" i="41"/>
  <c r="F15" i="41"/>
  <c r="G15" i="41"/>
  <c r="H15" i="41"/>
  <c r="I15" i="41"/>
  <c r="J15" i="41"/>
  <c r="K15" i="41"/>
  <c r="K16" i="41" s="1"/>
  <c r="L15" i="41"/>
  <c r="M15" i="41"/>
  <c r="N15" i="41"/>
  <c r="O15" i="41"/>
  <c r="P15" i="41"/>
  <c r="D15" i="41"/>
  <c r="E14" i="41"/>
  <c r="F14" i="41"/>
  <c r="G14" i="41"/>
  <c r="H14" i="41"/>
  <c r="H16" i="41" s="1"/>
  <c r="I14" i="41"/>
  <c r="J14" i="41"/>
  <c r="J16" i="41" s="1"/>
  <c r="K14" i="41"/>
  <c r="L14" i="41"/>
  <c r="L16" i="41" s="1"/>
  <c r="M14" i="41"/>
  <c r="N14" i="41"/>
  <c r="O14" i="41"/>
  <c r="P14" i="41"/>
  <c r="P16" i="41" s="1"/>
  <c r="D14" i="41"/>
  <c r="E13" i="41"/>
  <c r="F13" i="41"/>
  <c r="G13" i="41"/>
  <c r="H13" i="41"/>
  <c r="I13" i="41"/>
  <c r="J13" i="41"/>
  <c r="K13" i="41"/>
  <c r="L13" i="41"/>
  <c r="M13" i="41"/>
  <c r="N13" i="41"/>
  <c r="O13" i="41"/>
  <c r="P13" i="41"/>
  <c r="D13" i="41"/>
  <c r="E10" i="41"/>
  <c r="F10" i="41"/>
  <c r="G10" i="41"/>
  <c r="H10" i="41"/>
  <c r="I10" i="41"/>
  <c r="J10" i="41"/>
  <c r="K10" i="41"/>
  <c r="L10" i="41"/>
  <c r="M10" i="41"/>
  <c r="N10" i="41"/>
  <c r="O10" i="41"/>
  <c r="P10" i="41"/>
  <c r="D10" i="41"/>
  <c r="E24" i="41"/>
  <c r="F24" i="41"/>
  <c r="G24" i="41"/>
  <c r="H24" i="41"/>
  <c r="I24" i="41"/>
  <c r="J24" i="41"/>
  <c r="K24" i="41"/>
  <c r="L24" i="41"/>
  <c r="M24" i="41"/>
  <c r="N24" i="41"/>
  <c r="O24" i="41"/>
  <c r="P24" i="41"/>
  <c r="D24" i="41"/>
  <c r="E23" i="41"/>
  <c r="F23" i="41"/>
  <c r="F25" i="41" s="1"/>
  <c r="G23" i="41"/>
  <c r="H23" i="41"/>
  <c r="I23" i="41"/>
  <c r="J23" i="41"/>
  <c r="K23" i="41"/>
  <c r="L23" i="41"/>
  <c r="L25" i="41" s="1"/>
  <c r="M23" i="41"/>
  <c r="N23" i="41"/>
  <c r="N25" i="41" s="1"/>
  <c r="O23" i="41"/>
  <c r="P23" i="41"/>
  <c r="D23" i="41"/>
  <c r="E22" i="41"/>
  <c r="F22" i="41"/>
  <c r="G22" i="41"/>
  <c r="H22" i="41"/>
  <c r="I22" i="41"/>
  <c r="J22" i="41"/>
  <c r="K22" i="41"/>
  <c r="L22" i="41"/>
  <c r="M22" i="41"/>
  <c r="N22" i="41"/>
  <c r="O22" i="41"/>
  <c r="P22" i="41"/>
  <c r="D22" i="41"/>
  <c r="E19" i="41"/>
  <c r="F19" i="41"/>
  <c r="G19" i="41"/>
  <c r="H19" i="41"/>
  <c r="I19" i="41"/>
  <c r="J19" i="41"/>
  <c r="K19" i="41"/>
  <c r="L19" i="41"/>
  <c r="M19" i="41"/>
  <c r="N19" i="41"/>
  <c r="O19" i="41"/>
  <c r="P19" i="41"/>
  <c r="D19" i="41"/>
  <c r="E45" i="41"/>
  <c r="F45" i="41"/>
  <c r="G45" i="41"/>
  <c r="H45" i="41"/>
  <c r="I45" i="41"/>
  <c r="J45" i="41"/>
  <c r="K45" i="41"/>
  <c r="L45" i="41"/>
  <c r="M45" i="41"/>
  <c r="N45" i="41"/>
  <c r="O45" i="41"/>
  <c r="P45" i="41"/>
  <c r="D45" i="41"/>
  <c r="E73" i="41"/>
  <c r="F73" i="41"/>
  <c r="F74" i="41" s="1"/>
  <c r="G73" i="41"/>
  <c r="H73" i="41"/>
  <c r="I73" i="41"/>
  <c r="J73" i="41"/>
  <c r="K73" i="41"/>
  <c r="L73" i="41"/>
  <c r="M73" i="41"/>
  <c r="N73" i="41"/>
  <c r="O73" i="41"/>
  <c r="P73" i="41"/>
  <c r="D73" i="41"/>
  <c r="E72" i="41"/>
  <c r="F72" i="41"/>
  <c r="G72" i="41"/>
  <c r="G74" i="41" s="1"/>
  <c r="H72" i="41"/>
  <c r="I72" i="41"/>
  <c r="I74" i="41" s="1"/>
  <c r="J72" i="41"/>
  <c r="K72" i="41"/>
  <c r="K74" i="41" s="1"/>
  <c r="L72" i="41"/>
  <c r="M72" i="41"/>
  <c r="N72" i="41"/>
  <c r="N74" i="41" s="1"/>
  <c r="O72" i="41"/>
  <c r="O74" i="41" s="1"/>
  <c r="P72" i="41"/>
  <c r="D72" i="41"/>
  <c r="D74" i="41" s="1"/>
  <c r="E71" i="41"/>
  <c r="F71" i="41"/>
  <c r="G71" i="41"/>
  <c r="H71" i="41"/>
  <c r="I71" i="41"/>
  <c r="J71" i="41"/>
  <c r="K71" i="41"/>
  <c r="L71" i="41"/>
  <c r="M71" i="41"/>
  <c r="N71" i="41"/>
  <c r="O71" i="41"/>
  <c r="P71" i="41"/>
  <c r="D71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D68" i="41"/>
  <c r="E97" i="41"/>
  <c r="F97" i="41"/>
  <c r="G97" i="41"/>
  <c r="H97" i="41"/>
  <c r="I97" i="41"/>
  <c r="J97" i="41"/>
  <c r="K97" i="41"/>
  <c r="L97" i="41"/>
  <c r="M97" i="41"/>
  <c r="N97" i="41"/>
  <c r="O97" i="41"/>
  <c r="P97" i="41"/>
  <c r="D97" i="41"/>
  <c r="E94" i="41"/>
  <c r="F94" i="41"/>
  <c r="G94" i="41"/>
  <c r="H94" i="41"/>
  <c r="I94" i="41"/>
  <c r="J94" i="41"/>
  <c r="K94" i="41"/>
  <c r="L94" i="41"/>
  <c r="M94" i="41"/>
  <c r="N94" i="41"/>
  <c r="O94" i="41"/>
  <c r="P94" i="41"/>
  <c r="D94" i="41"/>
  <c r="E91" i="41"/>
  <c r="F91" i="41"/>
  <c r="G91" i="41"/>
  <c r="H91" i="41"/>
  <c r="I91" i="41"/>
  <c r="J91" i="41"/>
  <c r="K91" i="41"/>
  <c r="L91" i="41"/>
  <c r="M91" i="41"/>
  <c r="N91" i="41"/>
  <c r="O91" i="41"/>
  <c r="P91" i="41"/>
  <c r="D91" i="41"/>
  <c r="E88" i="41"/>
  <c r="F88" i="41"/>
  <c r="G88" i="41"/>
  <c r="H88" i="41"/>
  <c r="I88" i="41"/>
  <c r="J88" i="41"/>
  <c r="K88" i="41"/>
  <c r="L88" i="41"/>
  <c r="M88" i="41"/>
  <c r="N88" i="41"/>
  <c r="O88" i="41"/>
  <c r="P88" i="41"/>
  <c r="D88" i="41"/>
  <c r="E85" i="41"/>
  <c r="F85" i="41"/>
  <c r="G85" i="41"/>
  <c r="H85" i="41"/>
  <c r="I85" i="41"/>
  <c r="J85" i="41"/>
  <c r="K85" i="41"/>
  <c r="L85" i="41"/>
  <c r="M85" i="41"/>
  <c r="N85" i="41"/>
  <c r="O85" i="41"/>
  <c r="P85" i="41"/>
  <c r="D85" i="41"/>
  <c r="E119" i="41"/>
  <c r="F119" i="41"/>
  <c r="G119" i="41"/>
  <c r="H119" i="41"/>
  <c r="I119" i="41"/>
  <c r="J119" i="41"/>
  <c r="K119" i="41"/>
  <c r="L119" i="41"/>
  <c r="M119" i="41"/>
  <c r="N119" i="41"/>
  <c r="O119" i="41"/>
  <c r="P119" i="41"/>
  <c r="D119" i="41"/>
  <c r="E116" i="41"/>
  <c r="F116" i="41"/>
  <c r="G116" i="41"/>
  <c r="H116" i="41"/>
  <c r="I116" i="41"/>
  <c r="J116" i="41"/>
  <c r="K116" i="41"/>
  <c r="L116" i="41"/>
  <c r="M116" i="41"/>
  <c r="N116" i="41"/>
  <c r="O116" i="41"/>
  <c r="P116" i="41"/>
  <c r="D116" i="41"/>
  <c r="E113" i="41"/>
  <c r="F113" i="41"/>
  <c r="G113" i="41"/>
  <c r="H113" i="41"/>
  <c r="I113" i="41"/>
  <c r="J113" i="41"/>
  <c r="K113" i="41"/>
  <c r="L113" i="41"/>
  <c r="M113" i="41"/>
  <c r="N113" i="41"/>
  <c r="O113" i="41"/>
  <c r="P113" i="41"/>
  <c r="D113" i="41"/>
  <c r="E110" i="41"/>
  <c r="F110" i="41"/>
  <c r="G110" i="41"/>
  <c r="H110" i="41"/>
  <c r="I110" i="41"/>
  <c r="J110" i="41"/>
  <c r="K110" i="41"/>
  <c r="L110" i="41"/>
  <c r="M110" i="41"/>
  <c r="N110" i="41"/>
  <c r="O110" i="41"/>
  <c r="P110" i="41"/>
  <c r="D110" i="41"/>
  <c r="E36" i="41"/>
  <c r="F36" i="41"/>
  <c r="G36" i="41"/>
  <c r="H36" i="41"/>
  <c r="I36" i="41"/>
  <c r="J36" i="41"/>
  <c r="K36" i="41"/>
  <c r="L36" i="41"/>
  <c r="M36" i="41"/>
  <c r="N36" i="41"/>
  <c r="O36" i="41"/>
  <c r="P36" i="41"/>
  <c r="D36" i="41"/>
  <c r="E39" i="41"/>
  <c r="F39" i="41"/>
  <c r="G39" i="41"/>
  <c r="H39" i="41"/>
  <c r="I39" i="41"/>
  <c r="J39" i="41"/>
  <c r="K39" i="41"/>
  <c r="L39" i="41"/>
  <c r="M39" i="41"/>
  <c r="N39" i="41"/>
  <c r="O39" i="41"/>
  <c r="P39" i="41"/>
  <c r="D39" i="41"/>
  <c r="E122" i="41"/>
  <c r="F122" i="41"/>
  <c r="G122" i="41"/>
  <c r="H122" i="41"/>
  <c r="I122" i="41"/>
  <c r="J122" i="41"/>
  <c r="K122" i="41"/>
  <c r="L122" i="41"/>
  <c r="M122" i="41"/>
  <c r="N122" i="41"/>
  <c r="O122" i="41"/>
  <c r="P122" i="41"/>
  <c r="D122" i="41"/>
  <c r="E64" i="41"/>
  <c r="F64" i="41"/>
  <c r="G64" i="41"/>
  <c r="H64" i="41"/>
  <c r="I64" i="41"/>
  <c r="J64" i="41"/>
  <c r="K64" i="41"/>
  <c r="L64" i="41"/>
  <c r="M64" i="41"/>
  <c r="N64" i="41"/>
  <c r="O64" i="41"/>
  <c r="P64" i="41"/>
  <c r="D64" i="41"/>
  <c r="E63" i="41"/>
  <c r="F63" i="41"/>
  <c r="G63" i="41"/>
  <c r="H63" i="41"/>
  <c r="I63" i="41"/>
  <c r="I65" i="41" s="1"/>
  <c r="J63" i="41"/>
  <c r="K63" i="41"/>
  <c r="L63" i="41"/>
  <c r="L65" i="41" s="1"/>
  <c r="M63" i="41"/>
  <c r="N63" i="41"/>
  <c r="O63" i="41"/>
  <c r="P63" i="41"/>
  <c r="D63" i="41"/>
  <c r="E62" i="41"/>
  <c r="F62" i="41"/>
  <c r="G62" i="41"/>
  <c r="H62" i="41"/>
  <c r="I62" i="41"/>
  <c r="J62" i="41"/>
  <c r="K62" i="41"/>
  <c r="L62" i="41"/>
  <c r="M62" i="41"/>
  <c r="N62" i="41"/>
  <c r="O62" i="41"/>
  <c r="P62" i="41"/>
  <c r="D62" i="41"/>
  <c r="E59" i="41"/>
  <c r="F59" i="41"/>
  <c r="G59" i="41"/>
  <c r="H59" i="41"/>
  <c r="I59" i="41"/>
  <c r="J59" i="41"/>
  <c r="K59" i="41"/>
  <c r="L59" i="41"/>
  <c r="M59" i="41"/>
  <c r="N59" i="41"/>
  <c r="O59" i="41"/>
  <c r="P59" i="41"/>
  <c r="D59" i="41"/>
  <c r="K40" i="41"/>
  <c r="J40" i="41"/>
  <c r="J42" i="41" s="1"/>
  <c r="O42" i="41"/>
  <c r="N42" i="41"/>
  <c r="M42" i="41"/>
  <c r="I42" i="41"/>
  <c r="H42" i="41"/>
  <c r="G42" i="41"/>
  <c r="E42" i="41"/>
  <c r="D42" i="41"/>
  <c r="F40" i="41"/>
  <c r="F131" i="41" s="1"/>
  <c r="F133" i="41" s="1"/>
  <c r="J141" i="41" l="1"/>
  <c r="P65" i="41"/>
  <c r="N65" i="41"/>
  <c r="H65" i="41"/>
  <c r="G140" i="41"/>
  <c r="D65" i="41"/>
  <c r="F141" i="41"/>
  <c r="F65" i="41"/>
  <c r="N140" i="41"/>
  <c r="N142" i="41" s="1"/>
  <c r="M136" i="41"/>
  <c r="E140" i="41"/>
  <c r="E142" i="41" s="1"/>
  <c r="E65" i="41"/>
  <c r="P74" i="41"/>
  <c r="D16" i="41"/>
  <c r="I16" i="41"/>
  <c r="K139" i="41"/>
  <c r="M65" i="41"/>
  <c r="H74" i="41"/>
  <c r="L40" i="41"/>
  <c r="L42" i="41" s="1"/>
  <c r="J131" i="41"/>
  <c r="J140" i="41" s="1"/>
  <c r="J142" i="41" s="1"/>
  <c r="K65" i="41"/>
  <c r="O16" i="41"/>
  <c r="G16" i="41"/>
  <c r="M141" i="41"/>
  <c r="K136" i="41"/>
  <c r="D139" i="41"/>
  <c r="I139" i="41"/>
  <c r="J65" i="41"/>
  <c r="M74" i="41"/>
  <c r="N16" i="41"/>
  <c r="H140" i="41"/>
  <c r="H142" i="41" s="1"/>
  <c r="J136" i="41"/>
  <c r="E74" i="41"/>
  <c r="F16" i="41"/>
  <c r="N133" i="41"/>
  <c r="P139" i="41"/>
  <c r="H139" i="41"/>
  <c r="K42" i="41"/>
  <c r="L74" i="41"/>
  <c r="M16" i="41"/>
  <c r="E16" i="41"/>
  <c r="K141" i="41"/>
  <c r="D136" i="41"/>
  <c r="I136" i="41"/>
  <c r="O65" i="41"/>
  <c r="G65" i="41"/>
  <c r="J74" i="41"/>
  <c r="O133" i="41"/>
  <c r="I141" i="41"/>
  <c r="I142" i="41" s="1"/>
  <c r="O136" i="41"/>
  <c r="G136" i="41"/>
  <c r="M139" i="41"/>
  <c r="E139" i="41"/>
  <c r="D140" i="41"/>
  <c r="D142" i="41" s="1"/>
  <c r="P40" i="41"/>
  <c r="P42" i="41" s="1"/>
  <c r="F42" i="41"/>
  <c r="D25" i="41"/>
  <c r="K131" i="41"/>
  <c r="H133" i="41"/>
  <c r="E133" i="41"/>
  <c r="O25" i="41"/>
  <c r="G25" i="41"/>
  <c r="G142" i="41"/>
  <c r="M140" i="41"/>
  <c r="O140" i="41"/>
  <c r="O142" i="41" s="1"/>
  <c r="I133" i="41"/>
  <c r="L131" i="41"/>
  <c r="G133" i="41"/>
  <c r="M25" i="41"/>
  <c r="K25" i="41"/>
  <c r="J25" i="41"/>
  <c r="I25" i="41"/>
  <c r="P25" i="41"/>
  <c r="H25" i="41"/>
  <c r="E25" i="41"/>
  <c r="O15" i="13"/>
  <c r="E143" i="13"/>
  <c r="F143" i="13"/>
  <c r="G143" i="13"/>
  <c r="H143" i="13"/>
  <c r="I143" i="13"/>
  <c r="J143" i="13"/>
  <c r="K143" i="13"/>
  <c r="L143" i="13"/>
  <c r="M143" i="13"/>
  <c r="N143" i="13"/>
  <c r="O143" i="13"/>
  <c r="D143" i="13"/>
  <c r="E142" i="13"/>
  <c r="E144" i="13" s="1"/>
  <c r="F142" i="13"/>
  <c r="F144" i="13" s="1"/>
  <c r="G142" i="13"/>
  <c r="H142" i="13"/>
  <c r="I142" i="13"/>
  <c r="J142" i="13"/>
  <c r="K142" i="13"/>
  <c r="K144" i="13" s="1"/>
  <c r="L142" i="13"/>
  <c r="L144" i="13" s="1"/>
  <c r="M142" i="13"/>
  <c r="M144" i="13" s="1"/>
  <c r="N142" i="13"/>
  <c r="N144" i="13" s="1"/>
  <c r="O142" i="13"/>
  <c r="D142" i="13"/>
  <c r="E140" i="13"/>
  <c r="F140" i="13"/>
  <c r="G140" i="13"/>
  <c r="H140" i="13"/>
  <c r="I140" i="13"/>
  <c r="J140" i="13"/>
  <c r="K140" i="13"/>
  <c r="L140" i="13"/>
  <c r="M140" i="13"/>
  <c r="N140" i="13"/>
  <c r="O140" i="13"/>
  <c r="D140" i="13"/>
  <c r="E139" i="13"/>
  <c r="F139" i="13"/>
  <c r="G139" i="13"/>
  <c r="H139" i="13"/>
  <c r="I139" i="13"/>
  <c r="J139" i="13"/>
  <c r="K139" i="13"/>
  <c r="K141" i="13" s="1"/>
  <c r="L139" i="13"/>
  <c r="M139" i="13"/>
  <c r="N139" i="13"/>
  <c r="O139" i="13"/>
  <c r="D139" i="13"/>
  <c r="E137" i="13"/>
  <c r="E146" i="13" s="1"/>
  <c r="F137" i="13"/>
  <c r="G137" i="13"/>
  <c r="H137" i="13"/>
  <c r="I137" i="13"/>
  <c r="J137" i="13"/>
  <c r="J146" i="13" s="1"/>
  <c r="K137" i="13"/>
  <c r="L137" i="13"/>
  <c r="M137" i="13"/>
  <c r="N137" i="13"/>
  <c r="D137" i="13"/>
  <c r="E136" i="13"/>
  <c r="F136" i="13"/>
  <c r="G136" i="13"/>
  <c r="H136" i="13"/>
  <c r="H145" i="13" s="1"/>
  <c r="I136" i="13"/>
  <c r="J136" i="13"/>
  <c r="K136" i="13"/>
  <c r="L136" i="13"/>
  <c r="M136" i="13"/>
  <c r="N136" i="13"/>
  <c r="D136" i="13"/>
  <c r="E25" i="13"/>
  <c r="F25" i="13"/>
  <c r="G25" i="13"/>
  <c r="H25" i="13"/>
  <c r="I25" i="13"/>
  <c r="J25" i="13"/>
  <c r="K25" i="13"/>
  <c r="L25" i="13"/>
  <c r="M25" i="13"/>
  <c r="N25" i="13"/>
  <c r="O25" i="13"/>
  <c r="D25" i="13"/>
  <c r="E24" i="13"/>
  <c r="E26" i="13" s="1"/>
  <c r="F24" i="13"/>
  <c r="F26" i="13" s="1"/>
  <c r="G24" i="13"/>
  <c r="G26" i="13" s="1"/>
  <c r="H24" i="13"/>
  <c r="H26" i="13" s="1"/>
  <c r="I24" i="13"/>
  <c r="J24" i="13"/>
  <c r="K24" i="13"/>
  <c r="L24" i="13"/>
  <c r="M24" i="13"/>
  <c r="M26" i="13" s="1"/>
  <c r="N24" i="13"/>
  <c r="N26" i="13" s="1"/>
  <c r="O24" i="13"/>
  <c r="O26" i="13" s="1"/>
  <c r="D24" i="13"/>
  <c r="D26" i="13" s="1"/>
  <c r="E23" i="13"/>
  <c r="F23" i="13"/>
  <c r="G23" i="13"/>
  <c r="H23" i="13"/>
  <c r="I23" i="13"/>
  <c r="J23" i="13"/>
  <c r="K23" i="13"/>
  <c r="L23" i="13"/>
  <c r="M23" i="13"/>
  <c r="N23" i="13"/>
  <c r="O23" i="13"/>
  <c r="D23" i="13"/>
  <c r="E20" i="13"/>
  <c r="F20" i="13"/>
  <c r="G20" i="13"/>
  <c r="H20" i="13"/>
  <c r="I20" i="13"/>
  <c r="J20" i="13"/>
  <c r="K20" i="13"/>
  <c r="L20" i="13"/>
  <c r="M20" i="13"/>
  <c r="N20" i="13"/>
  <c r="O20" i="13"/>
  <c r="D20" i="13"/>
  <c r="E16" i="13"/>
  <c r="F16" i="13"/>
  <c r="G16" i="13"/>
  <c r="H16" i="13"/>
  <c r="H17" i="13" s="1"/>
  <c r="I16" i="13"/>
  <c r="J16" i="13"/>
  <c r="K16" i="13"/>
  <c r="K17" i="13" s="1"/>
  <c r="L16" i="13"/>
  <c r="M16" i="13"/>
  <c r="N16" i="13"/>
  <c r="O16" i="13"/>
  <c r="D16" i="13"/>
  <c r="E15" i="13"/>
  <c r="E17" i="13" s="1"/>
  <c r="F15" i="13"/>
  <c r="F17" i="13" s="1"/>
  <c r="G15" i="13"/>
  <c r="G17" i="13" s="1"/>
  <c r="H15" i="13"/>
  <c r="I15" i="13"/>
  <c r="J15" i="13"/>
  <c r="K15" i="13"/>
  <c r="L15" i="13"/>
  <c r="L17" i="13" s="1"/>
  <c r="M15" i="13"/>
  <c r="M17" i="13" s="1"/>
  <c r="N15" i="13"/>
  <c r="N17" i="13" s="1"/>
  <c r="D15" i="13"/>
  <c r="D17" i="13" s="1"/>
  <c r="E14" i="13"/>
  <c r="F14" i="13"/>
  <c r="G14" i="13"/>
  <c r="H14" i="13"/>
  <c r="I14" i="13"/>
  <c r="J14" i="13"/>
  <c r="K14" i="13"/>
  <c r="L14" i="13"/>
  <c r="M14" i="13"/>
  <c r="N14" i="13"/>
  <c r="O14" i="13"/>
  <c r="D14" i="13"/>
  <c r="E11" i="13"/>
  <c r="F11" i="13"/>
  <c r="G11" i="13"/>
  <c r="H11" i="13"/>
  <c r="I11" i="13"/>
  <c r="J11" i="13"/>
  <c r="K11" i="13"/>
  <c r="L11" i="13"/>
  <c r="M11" i="13"/>
  <c r="N11" i="13"/>
  <c r="D11" i="13"/>
  <c r="E122" i="13"/>
  <c r="F122" i="13"/>
  <c r="G122" i="13"/>
  <c r="H122" i="13"/>
  <c r="I122" i="13"/>
  <c r="J122" i="13"/>
  <c r="K122" i="13"/>
  <c r="L122" i="13"/>
  <c r="M122" i="13"/>
  <c r="N122" i="13"/>
  <c r="O122" i="13"/>
  <c r="D122" i="13"/>
  <c r="E119" i="13"/>
  <c r="F119" i="13"/>
  <c r="G119" i="13"/>
  <c r="H119" i="13"/>
  <c r="I119" i="13"/>
  <c r="J119" i="13"/>
  <c r="K119" i="13"/>
  <c r="L119" i="13"/>
  <c r="M119" i="13"/>
  <c r="N119" i="13"/>
  <c r="O119" i="13"/>
  <c r="D119" i="13"/>
  <c r="E99" i="13"/>
  <c r="F99" i="13"/>
  <c r="G99" i="13"/>
  <c r="H99" i="13"/>
  <c r="I99" i="13"/>
  <c r="J99" i="13"/>
  <c r="K99" i="13"/>
  <c r="L99" i="13"/>
  <c r="M99" i="13"/>
  <c r="N99" i="13"/>
  <c r="O99" i="13"/>
  <c r="D99" i="13"/>
  <c r="E90" i="13"/>
  <c r="F90" i="13"/>
  <c r="G90" i="13"/>
  <c r="H90" i="13"/>
  <c r="I90" i="13"/>
  <c r="J90" i="13"/>
  <c r="K90" i="13"/>
  <c r="L90" i="13"/>
  <c r="M90" i="13"/>
  <c r="N90" i="13"/>
  <c r="O90" i="13"/>
  <c r="D90" i="13"/>
  <c r="M142" i="41" l="1"/>
  <c r="L141" i="41"/>
  <c r="J133" i="41"/>
  <c r="L145" i="13"/>
  <c r="L26" i="13"/>
  <c r="J141" i="13"/>
  <c r="J144" i="13"/>
  <c r="F140" i="41"/>
  <c r="F142" i="41" s="1"/>
  <c r="J17" i="13"/>
  <c r="K26" i="13"/>
  <c r="I141" i="13"/>
  <c r="I17" i="13"/>
  <c r="J26" i="13"/>
  <c r="D144" i="13"/>
  <c r="H144" i="13"/>
  <c r="I144" i="13"/>
  <c r="I26" i="13"/>
  <c r="O141" i="13"/>
  <c r="O144" i="13"/>
  <c r="G144" i="13"/>
  <c r="D146" i="13"/>
  <c r="D141" i="13"/>
  <c r="H141" i="13"/>
  <c r="K145" i="13"/>
  <c r="G145" i="13"/>
  <c r="G141" i="13"/>
  <c r="N141" i="13"/>
  <c r="F141" i="13"/>
  <c r="M141" i="13"/>
  <c r="E141" i="13"/>
  <c r="L141" i="13"/>
  <c r="I145" i="13"/>
  <c r="O17" i="13"/>
  <c r="K140" i="41"/>
  <c r="K142" i="41" s="1"/>
  <c r="K133" i="41"/>
  <c r="F145" i="13"/>
  <c r="I146" i="13"/>
  <c r="E145" i="13"/>
  <c r="F146" i="13"/>
  <c r="P131" i="41"/>
  <c r="L133" i="41"/>
  <c r="J138" i="13"/>
  <c r="O137" i="13"/>
  <c r="E138" i="13"/>
  <c r="G138" i="13"/>
  <c r="L138" i="13"/>
  <c r="K138" i="13"/>
  <c r="I138" i="13"/>
  <c r="J145" i="13"/>
  <c r="J147" i="13" s="1"/>
  <c r="H138" i="13"/>
  <c r="L146" i="13"/>
  <c r="L147" i="13" s="1"/>
  <c r="K146" i="13"/>
  <c r="D138" i="13"/>
  <c r="H146" i="13"/>
  <c r="N146" i="13" s="1"/>
  <c r="N138" i="13"/>
  <c r="G146" i="13"/>
  <c r="O136" i="13"/>
  <c r="M138" i="13"/>
  <c r="F138" i="13"/>
  <c r="D145" i="13"/>
  <c r="O11" i="13"/>
  <c r="E74" i="13"/>
  <c r="F74" i="13"/>
  <c r="G74" i="13"/>
  <c r="H74" i="13"/>
  <c r="I74" i="13"/>
  <c r="J74" i="13"/>
  <c r="K74" i="13"/>
  <c r="L74" i="13"/>
  <c r="M74" i="13"/>
  <c r="N74" i="13"/>
  <c r="O74" i="13"/>
  <c r="D74" i="13"/>
  <c r="E73" i="13"/>
  <c r="E75" i="13" s="1"/>
  <c r="F73" i="13"/>
  <c r="F75" i="13" s="1"/>
  <c r="G73" i="13"/>
  <c r="H73" i="13"/>
  <c r="I73" i="13"/>
  <c r="J73" i="13"/>
  <c r="K73" i="13"/>
  <c r="K75" i="13" s="1"/>
  <c r="L73" i="13"/>
  <c r="L75" i="13" s="1"/>
  <c r="M73" i="13"/>
  <c r="M75" i="13" s="1"/>
  <c r="N73" i="13"/>
  <c r="N75" i="13" s="1"/>
  <c r="O73" i="13"/>
  <c r="D73" i="13"/>
  <c r="E72" i="13"/>
  <c r="F72" i="13"/>
  <c r="G72" i="13"/>
  <c r="H72" i="13"/>
  <c r="I72" i="13"/>
  <c r="J72" i="13"/>
  <c r="K72" i="13"/>
  <c r="L72" i="13"/>
  <c r="M72" i="13"/>
  <c r="N72" i="13"/>
  <c r="O72" i="13"/>
  <c r="D72" i="13"/>
  <c r="E69" i="13"/>
  <c r="F69" i="13"/>
  <c r="G69" i="13"/>
  <c r="H69" i="13"/>
  <c r="I69" i="13"/>
  <c r="J69" i="13"/>
  <c r="K69" i="13"/>
  <c r="L69" i="13"/>
  <c r="M69" i="13"/>
  <c r="N69" i="13"/>
  <c r="O69" i="13"/>
  <c r="D69" i="13"/>
  <c r="E47" i="13"/>
  <c r="F47" i="13"/>
  <c r="G47" i="13"/>
  <c r="H47" i="13"/>
  <c r="I47" i="13"/>
  <c r="J47" i="13"/>
  <c r="K47" i="13"/>
  <c r="L47" i="13"/>
  <c r="M47" i="13"/>
  <c r="N47" i="13"/>
  <c r="O47" i="13"/>
  <c r="D47" i="13"/>
  <c r="E60" i="13"/>
  <c r="F60" i="13"/>
  <c r="G60" i="13"/>
  <c r="H60" i="13"/>
  <c r="I60" i="13"/>
  <c r="J60" i="13"/>
  <c r="K60" i="13"/>
  <c r="L60" i="13"/>
  <c r="M60" i="13"/>
  <c r="N60" i="13"/>
  <c r="O60" i="13"/>
  <c r="D60" i="13"/>
  <c r="L140" i="41" l="1"/>
  <c r="L142" i="41" s="1"/>
  <c r="J75" i="13"/>
  <c r="D75" i="13"/>
  <c r="H75" i="13"/>
  <c r="N145" i="13"/>
  <c r="N147" i="13" s="1"/>
  <c r="I75" i="13"/>
  <c r="O75" i="13"/>
  <c r="G75" i="13"/>
  <c r="K147" i="13"/>
  <c r="M146" i="13"/>
  <c r="O146" i="13" s="1"/>
  <c r="F147" i="13"/>
  <c r="I147" i="13"/>
  <c r="E147" i="13"/>
  <c r="P133" i="41"/>
  <c r="P140" i="41"/>
  <c r="P142" i="41" s="1"/>
  <c r="G147" i="13"/>
  <c r="O138" i="13"/>
  <c r="H147" i="13"/>
  <c r="D147" i="13"/>
  <c r="M145" i="13"/>
  <c r="E96" i="13"/>
  <c r="F96" i="13"/>
  <c r="G96" i="13"/>
  <c r="H96" i="13"/>
  <c r="I96" i="13"/>
  <c r="J96" i="13"/>
  <c r="K96" i="13"/>
  <c r="L96" i="13"/>
  <c r="M96" i="13"/>
  <c r="N96" i="13"/>
  <c r="D96" i="13"/>
  <c r="E93" i="13"/>
  <c r="F93" i="13"/>
  <c r="G93" i="13"/>
  <c r="H93" i="13"/>
  <c r="I93" i="13"/>
  <c r="J93" i="13"/>
  <c r="K93" i="13"/>
  <c r="L93" i="13"/>
  <c r="M93" i="13"/>
  <c r="N93" i="13"/>
  <c r="O93" i="13"/>
  <c r="D93" i="13"/>
  <c r="E87" i="13"/>
  <c r="F87" i="13"/>
  <c r="G87" i="13"/>
  <c r="H87" i="13"/>
  <c r="I87" i="13"/>
  <c r="J87" i="13"/>
  <c r="K87" i="13"/>
  <c r="L87" i="13"/>
  <c r="M87" i="13"/>
  <c r="N87" i="13"/>
  <c r="O87" i="13"/>
  <c r="D87" i="13"/>
  <c r="E116" i="13"/>
  <c r="F116" i="13"/>
  <c r="G116" i="13"/>
  <c r="H116" i="13"/>
  <c r="I116" i="13"/>
  <c r="J116" i="13"/>
  <c r="K116" i="13"/>
  <c r="L116" i="13"/>
  <c r="M116" i="13"/>
  <c r="N116" i="13"/>
  <c r="O116" i="13"/>
  <c r="D116" i="13"/>
  <c r="E113" i="13"/>
  <c r="F113" i="13"/>
  <c r="G113" i="13"/>
  <c r="H113" i="13"/>
  <c r="I113" i="13"/>
  <c r="J113" i="13"/>
  <c r="K113" i="13"/>
  <c r="L113" i="13"/>
  <c r="M113" i="13"/>
  <c r="N113" i="13"/>
  <c r="O113" i="13"/>
  <c r="D113" i="13"/>
  <c r="E38" i="13"/>
  <c r="F38" i="13"/>
  <c r="G38" i="13"/>
  <c r="H38" i="13"/>
  <c r="I38" i="13"/>
  <c r="J38" i="13"/>
  <c r="K38" i="13"/>
  <c r="L38" i="13"/>
  <c r="M38" i="13"/>
  <c r="N38" i="13"/>
  <c r="O38" i="13"/>
  <c r="D38" i="13"/>
  <c r="E41" i="13"/>
  <c r="F41" i="13"/>
  <c r="G41" i="13"/>
  <c r="H41" i="13"/>
  <c r="I41" i="13"/>
  <c r="J41" i="13"/>
  <c r="K41" i="13"/>
  <c r="L41" i="13"/>
  <c r="M41" i="13"/>
  <c r="N41" i="13"/>
  <c r="D41" i="13"/>
  <c r="E125" i="13"/>
  <c r="F125" i="13"/>
  <c r="G125" i="13"/>
  <c r="H125" i="13"/>
  <c r="I125" i="13"/>
  <c r="J125" i="13"/>
  <c r="K125" i="13"/>
  <c r="L125" i="13"/>
  <c r="M125" i="13"/>
  <c r="N125" i="13"/>
  <c r="O125" i="13"/>
  <c r="D125" i="13"/>
  <c r="E65" i="13"/>
  <c r="F65" i="13"/>
  <c r="G65" i="13"/>
  <c r="H65" i="13"/>
  <c r="I65" i="13"/>
  <c r="J65" i="13"/>
  <c r="K65" i="13"/>
  <c r="L65" i="13"/>
  <c r="M65" i="13"/>
  <c r="N65" i="13"/>
  <c r="O65" i="13"/>
  <c r="D65" i="13"/>
  <c r="E64" i="13"/>
  <c r="F64" i="13"/>
  <c r="F66" i="13" s="1"/>
  <c r="G64" i="13"/>
  <c r="H64" i="13"/>
  <c r="I64" i="13"/>
  <c r="J64" i="13"/>
  <c r="K64" i="13"/>
  <c r="L64" i="13"/>
  <c r="M64" i="13"/>
  <c r="N64" i="13"/>
  <c r="N66" i="13" s="1"/>
  <c r="O64" i="13"/>
  <c r="D64" i="13"/>
  <c r="E63" i="13"/>
  <c r="F63" i="13"/>
  <c r="G63" i="13"/>
  <c r="H63" i="13"/>
  <c r="I63" i="13"/>
  <c r="J63" i="13"/>
  <c r="K63" i="13"/>
  <c r="L63" i="13"/>
  <c r="M63" i="13"/>
  <c r="N63" i="13"/>
  <c r="O63" i="13"/>
  <c r="D63" i="13"/>
  <c r="E44" i="13"/>
  <c r="F44" i="13"/>
  <c r="G44" i="13"/>
  <c r="H44" i="13"/>
  <c r="I44" i="13"/>
  <c r="J44" i="13"/>
  <c r="K44" i="13"/>
  <c r="L44" i="13"/>
  <c r="M44" i="13"/>
  <c r="N44" i="13"/>
  <c r="O44" i="13"/>
  <c r="D44" i="13"/>
  <c r="O66" i="13" l="1"/>
  <c r="G66" i="13"/>
  <c r="O41" i="13"/>
  <c r="O145" i="13"/>
  <c r="O147" i="13" s="1"/>
  <c r="M147" i="13"/>
  <c r="I66" i="13"/>
  <c r="D66" i="13"/>
  <c r="H66" i="13"/>
  <c r="E66" i="13"/>
  <c r="M66" i="13"/>
  <c r="J66" i="13"/>
  <c r="L66" i="13"/>
  <c r="K66" i="13"/>
  <c r="B26" i="9" l="1"/>
  <c r="F10" i="9" l="1"/>
  <c r="F26" i="9" s="1"/>
  <c r="E146" i="40" l="1"/>
  <c r="F146" i="40"/>
  <c r="G146" i="40"/>
  <c r="H146" i="40"/>
  <c r="I146" i="40"/>
  <c r="D146" i="40"/>
  <c r="E145" i="40"/>
  <c r="E149" i="40" s="1"/>
  <c r="F145" i="40"/>
  <c r="F149" i="40" s="1"/>
  <c r="G145" i="40"/>
  <c r="G149" i="40" s="1"/>
  <c r="H145" i="40"/>
  <c r="H149" i="40" s="1"/>
  <c r="I145" i="40"/>
  <c r="I149" i="40" s="1"/>
  <c r="D145" i="40"/>
  <c r="D149" i="40" s="1"/>
  <c r="E144" i="40"/>
  <c r="E147" i="40" s="1"/>
  <c r="F144" i="40"/>
  <c r="G144" i="40"/>
  <c r="H144" i="40"/>
  <c r="I144" i="40"/>
  <c r="D144" i="40"/>
  <c r="F143" i="40"/>
  <c r="I143" i="40"/>
  <c r="E142" i="40"/>
  <c r="E143" i="40" s="1"/>
  <c r="F142" i="40"/>
  <c r="G142" i="40"/>
  <c r="G143" i="40" s="1"/>
  <c r="H142" i="40"/>
  <c r="H143" i="40" s="1"/>
  <c r="I142" i="40"/>
  <c r="D142" i="40"/>
  <c r="D143" i="40" s="1"/>
  <c r="H141" i="40"/>
  <c r="D141" i="40"/>
  <c r="E140" i="40"/>
  <c r="E141" i="40" s="1"/>
  <c r="F140" i="40"/>
  <c r="F141" i="40" s="1"/>
  <c r="G140" i="40"/>
  <c r="G141" i="40" s="1"/>
  <c r="H140" i="40"/>
  <c r="I140" i="40"/>
  <c r="I141" i="40" s="1"/>
  <c r="D140" i="40"/>
  <c r="E138" i="40"/>
  <c r="E150" i="40" s="1"/>
  <c r="F138" i="40"/>
  <c r="G138" i="40"/>
  <c r="H138" i="40"/>
  <c r="I138" i="40"/>
  <c r="D138" i="40"/>
  <c r="E137" i="40"/>
  <c r="F137" i="40"/>
  <c r="F148" i="40" s="1"/>
  <c r="G137" i="40"/>
  <c r="H137" i="40"/>
  <c r="I137" i="40"/>
  <c r="D137" i="40"/>
  <c r="E48" i="40"/>
  <c r="E49" i="40" s="1"/>
  <c r="F48" i="40"/>
  <c r="F49" i="40" s="1"/>
  <c r="G48" i="40"/>
  <c r="G49" i="40" s="1"/>
  <c r="H48" i="40"/>
  <c r="H49" i="40" s="1"/>
  <c r="I48" i="40"/>
  <c r="I49" i="40" s="1"/>
  <c r="D48" i="40"/>
  <c r="D49" i="40" s="1"/>
  <c r="E47" i="40"/>
  <c r="F47" i="40"/>
  <c r="G47" i="40"/>
  <c r="H47" i="40"/>
  <c r="I47" i="40"/>
  <c r="D47" i="40"/>
  <c r="J46" i="40"/>
  <c r="J47" i="40" s="1"/>
  <c r="E45" i="40"/>
  <c r="F45" i="40"/>
  <c r="G45" i="40"/>
  <c r="H45" i="40"/>
  <c r="I45" i="40"/>
  <c r="D45" i="40"/>
  <c r="J44" i="40"/>
  <c r="H43" i="40"/>
  <c r="E42" i="40"/>
  <c r="E43" i="40" s="1"/>
  <c r="F42" i="40"/>
  <c r="F43" i="40" s="1"/>
  <c r="G42" i="40"/>
  <c r="G43" i="40" s="1"/>
  <c r="H42" i="40"/>
  <c r="I42" i="40"/>
  <c r="I43" i="40" s="1"/>
  <c r="D42" i="40"/>
  <c r="D43" i="40" s="1"/>
  <c r="E41" i="40"/>
  <c r="F41" i="40"/>
  <c r="G41" i="40"/>
  <c r="H41" i="40"/>
  <c r="I41" i="40"/>
  <c r="D41" i="40"/>
  <c r="J40" i="40"/>
  <c r="J41" i="40" s="1"/>
  <c r="E39" i="40"/>
  <c r="F39" i="40"/>
  <c r="G39" i="40"/>
  <c r="H39" i="40"/>
  <c r="I39" i="40"/>
  <c r="D39" i="40"/>
  <c r="J38" i="40"/>
  <c r="J39" i="40" s="1"/>
  <c r="E37" i="40"/>
  <c r="F37" i="40"/>
  <c r="G37" i="40"/>
  <c r="H37" i="40"/>
  <c r="I37" i="40"/>
  <c r="D37" i="40"/>
  <c r="J36" i="40"/>
  <c r="J37" i="40" s="1"/>
  <c r="E26" i="40"/>
  <c r="F26" i="40"/>
  <c r="G26" i="40"/>
  <c r="H26" i="40"/>
  <c r="H27" i="40" s="1"/>
  <c r="I26" i="40"/>
  <c r="D26" i="40"/>
  <c r="E25" i="40"/>
  <c r="F25" i="40"/>
  <c r="G25" i="40"/>
  <c r="H25" i="40"/>
  <c r="I25" i="40"/>
  <c r="D25" i="40"/>
  <c r="E24" i="40"/>
  <c r="F24" i="40"/>
  <c r="G24" i="40"/>
  <c r="H24" i="40"/>
  <c r="I24" i="40"/>
  <c r="D24" i="40"/>
  <c r="J23" i="40"/>
  <c r="J146" i="40" s="1"/>
  <c r="J22" i="40"/>
  <c r="E21" i="40"/>
  <c r="F21" i="40"/>
  <c r="G21" i="40"/>
  <c r="H21" i="40"/>
  <c r="I21" i="40"/>
  <c r="D21" i="40"/>
  <c r="J20" i="40"/>
  <c r="J21" i="40" s="1"/>
  <c r="E19" i="40"/>
  <c r="F19" i="40"/>
  <c r="G19" i="40"/>
  <c r="H19" i="40"/>
  <c r="I19" i="40"/>
  <c r="D19" i="40"/>
  <c r="J18" i="40"/>
  <c r="J19" i="40" s="1"/>
  <c r="E16" i="40"/>
  <c r="F16" i="40"/>
  <c r="G16" i="40"/>
  <c r="H16" i="40"/>
  <c r="I16" i="40"/>
  <c r="D16" i="40"/>
  <c r="E15" i="40"/>
  <c r="F15" i="40"/>
  <c r="G15" i="40"/>
  <c r="H15" i="40"/>
  <c r="I15" i="40"/>
  <c r="D15" i="40"/>
  <c r="E14" i="40"/>
  <c r="F14" i="40"/>
  <c r="G14" i="40"/>
  <c r="H14" i="40"/>
  <c r="I14" i="40"/>
  <c r="D14" i="40"/>
  <c r="J13" i="40"/>
  <c r="J14" i="40" s="1"/>
  <c r="E10" i="40"/>
  <c r="F10" i="40"/>
  <c r="G10" i="40"/>
  <c r="H10" i="40"/>
  <c r="I10" i="40"/>
  <c r="D10" i="40"/>
  <c r="J9" i="40"/>
  <c r="J7" i="40"/>
  <c r="E12" i="40"/>
  <c r="F12" i="40"/>
  <c r="G12" i="40"/>
  <c r="H12" i="40"/>
  <c r="I12" i="40"/>
  <c r="D12" i="40"/>
  <c r="J11" i="40"/>
  <c r="J12" i="40" s="1"/>
  <c r="E8" i="40"/>
  <c r="F8" i="40"/>
  <c r="G8" i="40"/>
  <c r="H8" i="40"/>
  <c r="I8" i="40"/>
  <c r="D8" i="40"/>
  <c r="J6" i="40"/>
  <c r="E136" i="40"/>
  <c r="F136" i="40"/>
  <c r="G136" i="40"/>
  <c r="H136" i="40"/>
  <c r="I136" i="40"/>
  <c r="D136" i="40"/>
  <c r="J135" i="40"/>
  <c r="J136" i="40" s="1"/>
  <c r="E134" i="40"/>
  <c r="F134" i="40"/>
  <c r="G134" i="40"/>
  <c r="H134" i="40"/>
  <c r="I134" i="40"/>
  <c r="D134" i="40"/>
  <c r="J133" i="40"/>
  <c r="J134" i="40" s="1"/>
  <c r="E132" i="40"/>
  <c r="F132" i="40"/>
  <c r="G132" i="40"/>
  <c r="H132" i="40"/>
  <c r="I132" i="40"/>
  <c r="D132" i="40"/>
  <c r="J131" i="40"/>
  <c r="J132" i="40" s="1"/>
  <c r="E122" i="40"/>
  <c r="F122" i="40"/>
  <c r="G122" i="40"/>
  <c r="H122" i="40"/>
  <c r="I122" i="40"/>
  <c r="D122" i="40"/>
  <c r="J121" i="40"/>
  <c r="J122" i="40" s="1"/>
  <c r="E120" i="40"/>
  <c r="F120" i="40"/>
  <c r="G120" i="40"/>
  <c r="H120" i="40"/>
  <c r="I120" i="40"/>
  <c r="D120" i="40"/>
  <c r="J119" i="40"/>
  <c r="J120" i="40" s="1"/>
  <c r="E118" i="40"/>
  <c r="F118" i="40"/>
  <c r="G118" i="40"/>
  <c r="H118" i="40"/>
  <c r="I118" i="40"/>
  <c r="D118" i="40"/>
  <c r="J117" i="40"/>
  <c r="J118" i="40" s="1"/>
  <c r="E116" i="40"/>
  <c r="F116" i="40"/>
  <c r="G116" i="40"/>
  <c r="H116" i="40"/>
  <c r="I116" i="40"/>
  <c r="D116" i="40"/>
  <c r="J115" i="40"/>
  <c r="J116" i="40" s="1"/>
  <c r="E113" i="40"/>
  <c r="E114" i="40" s="1"/>
  <c r="F113" i="40"/>
  <c r="F114" i="40" s="1"/>
  <c r="G113" i="40"/>
  <c r="G114" i="40" s="1"/>
  <c r="H113" i="40"/>
  <c r="H114" i="40" s="1"/>
  <c r="I113" i="40"/>
  <c r="I114" i="40" s="1"/>
  <c r="D113" i="40"/>
  <c r="D114" i="40" s="1"/>
  <c r="E112" i="40"/>
  <c r="F112" i="40"/>
  <c r="G112" i="40"/>
  <c r="H112" i="40"/>
  <c r="I112" i="40"/>
  <c r="D112" i="40"/>
  <c r="J111" i="40"/>
  <c r="J112" i="40" s="1"/>
  <c r="E110" i="40"/>
  <c r="F110" i="40"/>
  <c r="G110" i="40"/>
  <c r="H110" i="40"/>
  <c r="I110" i="40"/>
  <c r="D110" i="40"/>
  <c r="J109" i="40"/>
  <c r="G139" i="40" l="1"/>
  <c r="G17" i="40"/>
  <c r="J25" i="40"/>
  <c r="J48" i="40"/>
  <c r="J49" i="40" s="1"/>
  <c r="F27" i="40"/>
  <c r="F17" i="40"/>
  <c r="D148" i="40"/>
  <c r="H150" i="40"/>
  <c r="D27" i="40"/>
  <c r="G27" i="40"/>
  <c r="I17" i="40"/>
  <c r="H147" i="40"/>
  <c r="J15" i="40"/>
  <c r="F139" i="40"/>
  <c r="I27" i="40"/>
  <c r="H17" i="40"/>
  <c r="E27" i="40"/>
  <c r="I147" i="40"/>
  <c r="J16" i="40"/>
  <c r="I150" i="40"/>
  <c r="F147" i="40"/>
  <c r="J24" i="40"/>
  <c r="G147" i="40"/>
  <c r="E17" i="40"/>
  <c r="J45" i="40"/>
  <c r="D147" i="40"/>
  <c r="D17" i="40"/>
  <c r="J26" i="40"/>
  <c r="J27" i="40" s="1"/>
  <c r="I148" i="40"/>
  <c r="E139" i="40"/>
  <c r="J110" i="40"/>
  <c r="H148" i="40"/>
  <c r="G150" i="40"/>
  <c r="J10" i="40"/>
  <c r="G148" i="40"/>
  <c r="F150" i="40"/>
  <c r="F151" i="40" s="1"/>
  <c r="J42" i="40"/>
  <c r="J43" i="40" s="1"/>
  <c r="E148" i="40"/>
  <c r="E151" i="40" s="1"/>
  <c r="D139" i="40"/>
  <c r="D150" i="40"/>
  <c r="I139" i="40"/>
  <c r="H139" i="40"/>
  <c r="J113" i="40"/>
  <c r="J114" i="40" s="1"/>
  <c r="J8" i="40"/>
  <c r="E108" i="40"/>
  <c r="F108" i="40"/>
  <c r="G108" i="40"/>
  <c r="H108" i="40"/>
  <c r="I108" i="40"/>
  <c r="D108" i="40"/>
  <c r="J107" i="40"/>
  <c r="J108" i="40" s="1"/>
  <c r="E98" i="40"/>
  <c r="F98" i="40"/>
  <c r="G98" i="40"/>
  <c r="H98" i="40"/>
  <c r="I98" i="40"/>
  <c r="D98" i="40"/>
  <c r="J97" i="40"/>
  <c r="J98" i="40" s="1"/>
  <c r="E95" i="40"/>
  <c r="F95" i="40"/>
  <c r="G95" i="40"/>
  <c r="H95" i="40"/>
  <c r="I95" i="40"/>
  <c r="D95" i="40"/>
  <c r="E94" i="40"/>
  <c r="F94" i="40"/>
  <c r="G94" i="40"/>
  <c r="H94" i="40"/>
  <c r="I94" i="40"/>
  <c r="D94" i="40"/>
  <c r="E93" i="40"/>
  <c r="F93" i="40"/>
  <c r="G93" i="40"/>
  <c r="H93" i="40"/>
  <c r="I93" i="40"/>
  <c r="D93" i="40"/>
  <c r="J92" i="40"/>
  <c r="J93" i="40" s="1"/>
  <c r="E91" i="40"/>
  <c r="F91" i="40"/>
  <c r="G91" i="40"/>
  <c r="H91" i="40"/>
  <c r="I91" i="40"/>
  <c r="D91" i="40"/>
  <c r="J90" i="40"/>
  <c r="J95" i="40" s="1"/>
  <c r="J89" i="40"/>
  <c r="E86" i="40"/>
  <c r="E88" i="40" s="1"/>
  <c r="F86" i="40"/>
  <c r="F88" i="40" s="1"/>
  <c r="G86" i="40"/>
  <c r="G88" i="40" s="1"/>
  <c r="H86" i="40"/>
  <c r="H88" i="40" s="1"/>
  <c r="I86" i="40"/>
  <c r="I88" i="40" s="1"/>
  <c r="D86" i="40"/>
  <c r="D88" i="40" s="1"/>
  <c r="I81" i="40"/>
  <c r="H81" i="40"/>
  <c r="G81" i="40"/>
  <c r="F81" i="40"/>
  <c r="E81" i="40"/>
  <c r="D81" i="40"/>
  <c r="J80" i="40"/>
  <c r="J81" i="40" s="1"/>
  <c r="J87" i="40"/>
  <c r="E85" i="40"/>
  <c r="F85" i="40"/>
  <c r="G85" i="40"/>
  <c r="H85" i="40"/>
  <c r="I85" i="40"/>
  <c r="D85" i="40"/>
  <c r="J84" i="40"/>
  <c r="E83" i="40"/>
  <c r="F83" i="40"/>
  <c r="G83" i="40"/>
  <c r="H83" i="40"/>
  <c r="I83" i="40"/>
  <c r="D83" i="40"/>
  <c r="J82" i="40"/>
  <c r="E70" i="40"/>
  <c r="E71" i="40" s="1"/>
  <c r="F70" i="40"/>
  <c r="F71" i="40" s="1"/>
  <c r="G70" i="40"/>
  <c r="G71" i="40" s="1"/>
  <c r="H70" i="40"/>
  <c r="H71" i="40" s="1"/>
  <c r="I70" i="40"/>
  <c r="I71" i="40" s="1"/>
  <c r="D70" i="40"/>
  <c r="D71" i="40" s="1"/>
  <c r="E69" i="40"/>
  <c r="F69" i="40"/>
  <c r="G69" i="40"/>
  <c r="H69" i="40"/>
  <c r="I69" i="40"/>
  <c r="D69" i="40"/>
  <c r="J68" i="40"/>
  <c r="J69" i="40" s="1"/>
  <c r="E67" i="40"/>
  <c r="F67" i="40"/>
  <c r="G67" i="40"/>
  <c r="H67" i="40"/>
  <c r="I67" i="40"/>
  <c r="D67" i="40"/>
  <c r="J66" i="40"/>
  <c r="E64" i="40"/>
  <c r="E65" i="40" s="1"/>
  <c r="F64" i="40"/>
  <c r="F65" i="40" s="1"/>
  <c r="G64" i="40"/>
  <c r="G65" i="40" s="1"/>
  <c r="H64" i="40"/>
  <c r="H65" i="40" s="1"/>
  <c r="I64" i="40"/>
  <c r="I65" i="40" s="1"/>
  <c r="D64" i="40"/>
  <c r="D65" i="40" s="1"/>
  <c r="E63" i="40"/>
  <c r="F63" i="40"/>
  <c r="G63" i="40"/>
  <c r="H63" i="40"/>
  <c r="I63" i="40"/>
  <c r="D63" i="40"/>
  <c r="J62" i="40"/>
  <c r="J144" i="40" s="1"/>
  <c r="E61" i="40"/>
  <c r="F61" i="40"/>
  <c r="G61" i="40"/>
  <c r="H61" i="40"/>
  <c r="I61" i="40"/>
  <c r="D61" i="40"/>
  <c r="J60" i="40"/>
  <c r="J61" i="40" s="1"/>
  <c r="E59" i="40"/>
  <c r="F59" i="40"/>
  <c r="G59" i="40"/>
  <c r="H59" i="40"/>
  <c r="I59" i="40"/>
  <c r="D59" i="40"/>
  <c r="J58" i="40"/>
  <c r="J59" i="40" s="1"/>
  <c r="D151" i="40" l="1"/>
  <c r="H151" i="40"/>
  <c r="J17" i="40"/>
  <c r="J91" i="40"/>
  <c r="D96" i="40"/>
  <c r="I151" i="40"/>
  <c r="G151" i="40"/>
  <c r="J140" i="40"/>
  <c r="J141" i="40" s="1"/>
  <c r="J138" i="40"/>
  <c r="J150" i="40" s="1"/>
  <c r="J85" i="40"/>
  <c r="J145" i="40"/>
  <c r="J149" i="40" s="1"/>
  <c r="J142" i="40"/>
  <c r="J143" i="40" s="1"/>
  <c r="I96" i="40"/>
  <c r="H96" i="40"/>
  <c r="J67" i="40"/>
  <c r="J137" i="40"/>
  <c r="J70" i="40"/>
  <c r="J71" i="40" s="1"/>
  <c r="J63" i="40"/>
  <c r="F96" i="40"/>
  <c r="E96" i="40"/>
  <c r="G96" i="40"/>
  <c r="J94" i="40"/>
  <c r="J96" i="40" s="1"/>
  <c r="J64" i="40"/>
  <c r="J65" i="40" s="1"/>
  <c r="J86" i="40"/>
  <c r="J88" i="40" s="1"/>
  <c r="J83" i="40"/>
  <c r="J147" i="40" l="1"/>
  <c r="J148" i="40"/>
  <c r="J139" i="40"/>
  <c r="J151" i="40" l="1"/>
</calcChain>
</file>

<file path=xl/sharedStrings.xml><?xml version="1.0" encoding="utf-8"?>
<sst xmlns="http://schemas.openxmlformats.org/spreadsheetml/2006/main" count="1748" uniqueCount="201">
  <si>
    <t>جدول (1)</t>
  </si>
  <si>
    <t>Table . (1)</t>
  </si>
  <si>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</si>
  <si>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</si>
  <si>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</si>
  <si>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</si>
  <si>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</si>
  <si>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</si>
  <si>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</si>
  <si>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</si>
  <si>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</si>
  <si>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</si>
  <si>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</si>
  <si>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</si>
  <si>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</si>
  <si>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</si>
  <si>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</si>
  <si>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</si>
  <si>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</si>
  <si>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</si>
  <si>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لا تتوفر بيانات  بسبب انشغال الجهاز بأعمال التعداد</t>
  </si>
  <si>
    <t>المحافظة</t>
  </si>
  <si>
    <t>النسبة %</t>
  </si>
  <si>
    <t xml:space="preserve">مجموع الاجور والمزايا </t>
  </si>
  <si>
    <t>عدد النزلاء</t>
  </si>
  <si>
    <t>عدد ليالي المبيت</t>
  </si>
  <si>
    <t xml:space="preserve">مجموع الايرادات  </t>
  </si>
  <si>
    <t xml:space="preserve">مجموع المصروفات </t>
  </si>
  <si>
    <t>Governorate</t>
  </si>
  <si>
    <t>(مليون دينار)</t>
  </si>
  <si>
    <t xml:space="preserve"> No. of hotels and tourist accommodation complexes  </t>
  </si>
  <si>
    <t>Ratoi %</t>
  </si>
  <si>
    <t>No. of employees</t>
  </si>
  <si>
    <t xml:space="preserve"> Total  wages and benefits  (Mill I.D)</t>
  </si>
  <si>
    <t xml:space="preserve">No. of guests </t>
  </si>
  <si>
    <t xml:space="preserve">No. of overnight stays </t>
  </si>
  <si>
    <t>Total  revenues  (Mill I.D)</t>
  </si>
  <si>
    <t>Total expenses  (Mill I.D)</t>
  </si>
  <si>
    <t>دهوك</t>
  </si>
  <si>
    <t>Duhouk</t>
  </si>
  <si>
    <t xml:space="preserve">نينوى </t>
  </si>
  <si>
    <t>Nineveh</t>
  </si>
  <si>
    <t>السليمانية</t>
  </si>
  <si>
    <t>Sulaimania</t>
  </si>
  <si>
    <t>كركوك</t>
  </si>
  <si>
    <t>Kirkuk</t>
  </si>
  <si>
    <t>اربيل</t>
  </si>
  <si>
    <t>Erbil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</si>
  <si>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</si>
  <si>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</si>
  <si>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</si>
  <si>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</si>
  <si>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</si>
  <si>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</si>
  <si>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</si>
  <si>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</si>
  <si>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</si>
  <si>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</si>
  <si>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</si>
  <si>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</si>
  <si>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</si>
  <si>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</si>
  <si>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</si>
  <si>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</si>
  <si>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</si>
  <si>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</si>
  <si>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</si>
  <si>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</si>
  <si>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</si>
  <si>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</si>
  <si>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</si>
  <si>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</si>
  <si>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</si>
  <si>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</si>
  <si>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</si>
  <si>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</si>
  <si>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>اسم المحافظة</t>
  </si>
  <si>
    <t>نوع المرفق</t>
  </si>
  <si>
    <t>القطاع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</si>
  <si>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</si>
  <si>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</si>
  <si>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</si>
  <si>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</si>
  <si>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</si>
  <si>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خامسة (شعبي) </t>
  </si>
  <si>
    <t>المجمـــوع</t>
  </si>
  <si>
    <t>Sector</t>
  </si>
  <si>
    <t>Tourism facility</t>
  </si>
  <si>
    <t>Upscale luxury 5star</t>
  </si>
  <si>
    <t>First class 4star</t>
  </si>
  <si>
    <t xml:space="preserve">Second class 3star </t>
  </si>
  <si>
    <t>Third class 2star</t>
  </si>
  <si>
    <t xml:space="preserve">Fourth class 1star </t>
  </si>
  <si>
    <t xml:space="preserve">Fifth class popular </t>
  </si>
  <si>
    <t>فندق</t>
  </si>
  <si>
    <t>خاص</t>
  </si>
  <si>
    <t>Private</t>
  </si>
  <si>
    <t>Hotels</t>
  </si>
  <si>
    <t>مختلط</t>
  </si>
  <si>
    <t>Mixed</t>
  </si>
  <si>
    <t>مجموع</t>
  </si>
  <si>
    <t>Motel</t>
  </si>
  <si>
    <t xml:space="preserve">مجمع سياحي </t>
  </si>
  <si>
    <t>Tourist Complex</t>
  </si>
  <si>
    <t>نينوى</t>
  </si>
  <si>
    <t>شقق</t>
  </si>
  <si>
    <t>Apartments</t>
  </si>
  <si>
    <t>عام</t>
  </si>
  <si>
    <t>Public</t>
  </si>
  <si>
    <t>Missan</t>
  </si>
  <si>
    <t>المجموع العام</t>
  </si>
  <si>
    <t>Grand total</t>
  </si>
  <si>
    <t>المجمـوع</t>
  </si>
  <si>
    <t>Number of hotels</t>
  </si>
  <si>
    <t>بغــــداد</t>
  </si>
  <si>
    <t>القادسـية</t>
  </si>
  <si>
    <t xml:space="preserve">Other </t>
  </si>
  <si>
    <t>عـــــــدد الفنادق</t>
  </si>
  <si>
    <t>عــــــدد الشقق في  المجمع الواحد</t>
  </si>
  <si>
    <t>عدد الغرف</t>
  </si>
  <si>
    <t>سويت</t>
  </si>
  <si>
    <t>عـــــــدد الاسرة</t>
  </si>
  <si>
    <t xml:space="preserve">عـــــــدد ليالي المبيت </t>
  </si>
  <si>
    <t>عـــــــدد النزلاء</t>
  </si>
  <si>
    <t>للنـــزلاء</t>
  </si>
  <si>
    <t>أخــــــرى</t>
  </si>
  <si>
    <t>Number of apartments in the complex</t>
  </si>
  <si>
    <t>Number of rooms</t>
  </si>
  <si>
    <t>Sweet</t>
  </si>
  <si>
    <t>Number of beds</t>
  </si>
  <si>
    <t>Number of overnight stays</t>
  </si>
  <si>
    <t>Number of guests</t>
  </si>
  <si>
    <t>For guests</t>
  </si>
  <si>
    <t>المجمـــوع العام</t>
  </si>
  <si>
    <t>غير العراقيين</t>
  </si>
  <si>
    <t>Non Iraqis</t>
  </si>
  <si>
    <t xml:space="preserve"> الجنس</t>
  </si>
  <si>
    <t xml:space="preserve"> المجموع</t>
  </si>
  <si>
    <t>Gender</t>
  </si>
  <si>
    <t>اداريون</t>
  </si>
  <si>
    <t>عمــال خدمات وتشغيل</t>
  </si>
  <si>
    <t>العراقيين</t>
  </si>
  <si>
    <t>Aadministrative</t>
  </si>
  <si>
    <t>Service workers and operators</t>
  </si>
  <si>
    <t>Iraqis</t>
  </si>
  <si>
    <t>ذكـور</t>
  </si>
  <si>
    <t>Male</t>
  </si>
  <si>
    <t>privite</t>
  </si>
  <si>
    <t>انـاث</t>
  </si>
  <si>
    <t>Female</t>
  </si>
  <si>
    <t>mixed</t>
  </si>
  <si>
    <t>المجموع  العام</t>
  </si>
  <si>
    <t>Grand  total</t>
  </si>
  <si>
    <t>القيمة :-ألف دينار</t>
  </si>
  <si>
    <t xml:space="preserve">Value: 1000 ID </t>
  </si>
  <si>
    <t>الجنسية</t>
  </si>
  <si>
    <t xml:space="preserve"> مجموع الأجور والمزايا</t>
  </si>
  <si>
    <t>Nationality</t>
  </si>
  <si>
    <t>Ggovernorate</t>
  </si>
  <si>
    <t>ذكـــور</t>
  </si>
  <si>
    <t>إناث</t>
  </si>
  <si>
    <t xml:space="preserve"> مجمــوع</t>
  </si>
  <si>
    <t>مجمــوع</t>
  </si>
  <si>
    <t>ذكــور</t>
  </si>
  <si>
    <t xml:space="preserve"> إناث</t>
  </si>
  <si>
    <t>Grand Total</t>
  </si>
  <si>
    <t>Value:1000 ID</t>
  </si>
  <si>
    <t>Sales</t>
  </si>
  <si>
    <t>القيمة :-  الف دينار</t>
  </si>
  <si>
    <t>اجـور( المنام)</t>
  </si>
  <si>
    <t>المبيعات</t>
  </si>
  <si>
    <t>ايرادات اخرى</t>
  </si>
  <si>
    <t>Wages sleep</t>
  </si>
  <si>
    <t xml:space="preserve">0ther </t>
  </si>
  <si>
    <t>Thi-qar</t>
  </si>
  <si>
    <t>لا تتوفر بيانات  بسبب خلية ازمة التي تعرض لها البلد</t>
  </si>
  <si>
    <t>ــ</t>
  </si>
  <si>
    <t>العـاملون باجر (Workers with pay)</t>
  </si>
  <si>
    <t xml:space="preserve">اصحاب الفنادق الذين يعملون بدون اجر (Owner worked without pay) </t>
  </si>
  <si>
    <t>الأجور (Wages)</t>
  </si>
  <si>
    <t>المـزايا (Advantages)</t>
  </si>
  <si>
    <t>المجمـوع (Total)</t>
  </si>
  <si>
    <t>إداريون (Aadministrative)</t>
  </si>
  <si>
    <t>خدمات وتشغيل (Services and operators)</t>
  </si>
  <si>
    <t xml:space="preserve"> المؤشرات الاجمالية لنشاط الفنادق ومجمعات الايواء السياحي حسب المحافظة لسنة 2022</t>
  </si>
  <si>
    <t xml:space="preserve"> عدد الفنادق والشقق والدور في المجمعات السياحية حسـب درجة التصنيف والقطاع والمحافظة لسنة 2022</t>
  </si>
  <si>
    <t>عدد الفنادق والشقق في المجمعات السياحية وعدد الغرف والأسرّة وليالي المبيت والنزلاء حسب المحافظة لسنة 2022</t>
  </si>
  <si>
    <t>عدد المشتغلين حسب الجنس والجنسية والقطاع والمحافظة للفنادق ومجمعات الايواء السياحي  لسنة 2022</t>
  </si>
  <si>
    <t>Number of workers by gender, nationality, sector and governorate for 2022</t>
  </si>
  <si>
    <t>Number of hotels, apartments,  in tourism complexes, rooms, beds, overnight stays and guests by  and governorate for 2022</t>
  </si>
  <si>
    <t>Number of hotels, apartments and houses in tourism resorts complexes  by classification , sector and governorate for 2022</t>
  </si>
  <si>
    <t xml:space="preserve">Number of hotels, apartments and houses in tourism resorts complexes  by classification , sector and governorate for 2022 </t>
  </si>
  <si>
    <t>الأجور والمزايا المدفوعة للعاملين حسب الجنس والجنسية والقطاع والمحافظة للفنادق ومجمعات الإيواء السياحي لسنة 2022</t>
  </si>
  <si>
    <t>Wages and benefits paid  by gender, nationality, sector and governorate for 2022</t>
  </si>
  <si>
    <t xml:space="preserve">قيمة اجمالي الايرادات حسب انواعها والمحافظة للفنادق ومجمعات الايواء السياحي لسنة 2022        </t>
  </si>
  <si>
    <t>Value of total revenues  by type, and governorate for 2022</t>
  </si>
  <si>
    <t>موتيل</t>
  </si>
  <si>
    <t>العراقيون</t>
  </si>
  <si>
    <t>Gross indicators of hotels and tourism resorts activity by governorate for 2022</t>
  </si>
  <si>
    <t xml:space="preserve"> المؤشرات الاجمالية لنشاط الفنادق ومجمعات الايواء السياحي ونسب التغير للسنوات (2007-2022)</t>
  </si>
  <si>
    <t>(Gross indicators of hotels and tourist accommodation complexes activity and rate of change for (2007- 2022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</si>
</sst>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0"/>
      <name val="Arabic Transparent"/>
      <charset val="178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435">
    <xf numFmtId="0" fontId="0" fillId="0" borderId="0" xfId="0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0" xfId="1" applyFont="1" applyBorder="1" applyAlignment="1">
      <alignment vertical="center" readingOrder="2"/>
    </xf>
    <xf numFmtId="0" fontId="9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" fontId="9" fillId="0" borderId="0" xfId="0" applyNumberFormat="1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23" fillId="0" borderId="0" xfId="0" applyFont="1" applyBorder="1"/>
    <xf numFmtId="0" fontId="2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textRotation="180" wrapText="1"/>
    </xf>
    <xf numFmtId="0" fontId="10" fillId="0" borderId="0" xfId="0" applyFont="1" applyFill="1" applyBorder="1" applyAlignment="1">
      <alignment horizontal="center" vertical="center" textRotation="180" wrapText="1"/>
    </xf>
    <xf numFmtId="3" fontId="10" fillId="0" borderId="0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readingOrder="1"/>
    </xf>
    <xf numFmtId="0" fontId="7" fillId="0" borderId="19" xfId="1" applyFont="1" applyFill="1" applyBorder="1" applyAlignment="1">
      <alignment horizontal="center" vertical="center" readingOrder="1"/>
    </xf>
    <xf numFmtId="0" fontId="7" fillId="0" borderId="20" xfId="1" applyFont="1" applyFill="1" applyBorder="1" applyAlignment="1">
      <alignment horizontal="center" vertical="center" readingOrder="1"/>
    </xf>
    <xf numFmtId="164" fontId="7" fillId="0" borderId="20" xfId="1" applyNumberFormat="1" applyFont="1" applyFill="1" applyBorder="1" applyAlignment="1">
      <alignment horizontal="center" vertical="center" readingOrder="1"/>
    </xf>
    <xf numFmtId="164" fontId="7" fillId="0" borderId="21" xfId="1" applyNumberFormat="1" applyFont="1" applyFill="1" applyBorder="1" applyAlignment="1">
      <alignment horizontal="center" vertical="center" readingOrder="1"/>
    </xf>
    <xf numFmtId="164" fontId="7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9" fillId="0" borderId="0" xfId="0" applyFont="1" applyFill="1" applyAlignment="1">
      <alignment textRotation="180"/>
    </xf>
    <xf numFmtId="0" fontId="9" fillId="0" borderId="0" xfId="0" applyFont="1" applyFill="1"/>
    <xf numFmtId="0" fontId="16" fillId="0" borderId="0" xfId="0" applyFont="1" applyFill="1" applyAlignment="1">
      <alignment textRotation="180"/>
    </xf>
    <xf numFmtId="0" fontId="16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textRotation="180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" fontId="9" fillId="0" borderId="0" xfId="0" applyNumberFormat="1" applyFont="1" applyFill="1"/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vertical="center" textRotation="180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textRotation="90"/>
    </xf>
    <xf numFmtId="0" fontId="14" fillId="0" borderId="0" xfId="0" applyFont="1" applyFill="1" applyAlignment="1">
      <alignment vertical="center" textRotation="180"/>
    </xf>
    <xf numFmtId="1" fontId="11" fillId="0" borderId="0" xfId="0" applyNumberFormat="1" applyFont="1" applyFill="1" applyAlignment="1">
      <alignment vertical="center"/>
    </xf>
    <xf numFmtId="1" fontId="19" fillId="0" borderId="0" xfId="0" applyNumberFormat="1" applyFont="1" applyFill="1" applyAlignment="1">
      <alignment vertical="center"/>
    </xf>
    <xf numFmtId="1" fontId="19" fillId="0" borderId="0" xfId="0" applyNumberFormat="1" applyFont="1" applyFill="1" applyAlignment="1">
      <alignment vertical="center" textRotation="180"/>
    </xf>
    <xf numFmtId="1" fontId="9" fillId="0" borderId="0" xfId="0" applyNumberFormat="1" applyFont="1" applyFill="1" applyAlignment="1">
      <alignment vertical="center"/>
    </xf>
    <xf numFmtId="1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textRotation="90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25" fillId="0" borderId="0" xfId="0" applyFont="1" applyFill="1"/>
    <xf numFmtId="0" fontId="18" fillId="0" borderId="0" xfId="0" applyFont="1" applyFill="1" applyAlignment="1">
      <alignment vertical="center"/>
    </xf>
    <xf numFmtId="0" fontId="18" fillId="0" borderId="0" xfId="2" applyFont="1" applyFill="1" applyBorder="1" applyAlignment="1">
      <alignment horizontal="center" vertical="center" wrapText="1"/>
    </xf>
    <xf numFmtId="1" fontId="18" fillId="0" borderId="4" xfId="2" applyNumberFormat="1" applyFont="1" applyFill="1" applyBorder="1" applyAlignment="1">
      <alignment horizontal="center" vertical="center" wrapText="1"/>
    </xf>
    <xf numFmtId="0" fontId="25" fillId="0" borderId="0" xfId="2" applyFont="1" applyFill="1"/>
    <xf numFmtId="1" fontId="18" fillId="0" borderId="0" xfId="2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25" fillId="0" borderId="0" xfId="0" applyFont="1" applyFill="1" applyAlignment="1">
      <alignment textRotation="180"/>
    </xf>
    <xf numFmtId="0" fontId="18" fillId="0" borderId="0" xfId="0" applyFont="1" applyFill="1" applyAlignment="1">
      <alignment vertical="center" textRotation="180"/>
    </xf>
    <xf numFmtId="0" fontId="18" fillId="0" borderId="0" xfId="2" applyFont="1" applyFill="1" applyBorder="1" applyAlignment="1">
      <alignment horizontal="center" vertical="center" textRotation="90" wrapText="1"/>
    </xf>
    <xf numFmtId="0" fontId="18" fillId="0" borderId="0" xfId="2" applyFont="1" applyFill="1" applyBorder="1" applyAlignment="1">
      <alignment horizontal="center" vertical="center" textRotation="180" wrapText="1"/>
    </xf>
    <xf numFmtId="0" fontId="25" fillId="0" borderId="0" xfId="2" applyFont="1" applyFill="1" applyAlignment="1">
      <alignment textRotation="90"/>
    </xf>
    <xf numFmtId="0" fontId="25" fillId="0" borderId="0" xfId="2" applyFont="1" applyFill="1" applyBorder="1" applyAlignment="1">
      <alignment textRotation="180"/>
    </xf>
    <xf numFmtId="0" fontId="26" fillId="0" borderId="0" xfId="0" applyFont="1" applyFill="1" applyAlignment="1">
      <alignment textRotation="90"/>
    </xf>
    <xf numFmtId="0" fontId="26" fillId="0" borderId="0" xfId="0" applyFont="1" applyFill="1" applyBorder="1" applyAlignment="1">
      <alignment textRotation="180"/>
    </xf>
    <xf numFmtId="3" fontId="18" fillId="0" borderId="0" xfId="2" applyNumberFormat="1" applyFont="1" applyFill="1" applyBorder="1" applyAlignment="1">
      <alignment vertical="center"/>
    </xf>
    <xf numFmtId="3" fontId="18" fillId="0" borderId="0" xfId="2" applyNumberFormat="1" applyFont="1" applyFill="1" applyBorder="1" applyAlignment="1">
      <alignment horizontal="center" vertical="center"/>
    </xf>
    <xf numFmtId="3" fontId="18" fillId="0" borderId="5" xfId="2" applyNumberFormat="1" applyFont="1" applyFill="1" applyBorder="1" applyAlignment="1">
      <alignment horizontal="center" vertical="center" wrapText="1"/>
    </xf>
    <xf numFmtId="3" fontId="18" fillId="0" borderId="4" xfId="2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/>
    <xf numFmtId="3" fontId="18" fillId="0" borderId="0" xfId="0" applyNumberFormat="1" applyFont="1" applyFill="1" applyAlignment="1">
      <alignment vertical="center"/>
    </xf>
    <xf numFmtId="3" fontId="18" fillId="0" borderId="0" xfId="2" applyNumberFormat="1" applyFont="1" applyFill="1" applyBorder="1" applyAlignment="1">
      <alignment horizontal="center" vertical="center" wrapText="1"/>
    </xf>
    <xf numFmtId="3" fontId="25" fillId="0" borderId="0" xfId="2" applyNumberFormat="1" applyFont="1" applyFill="1"/>
    <xf numFmtId="0" fontId="25" fillId="0" borderId="0" xfId="2" applyFont="1" applyFill="1" applyAlignment="1">
      <alignment textRotation="180"/>
    </xf>
    <xf numFmtId="0" fontId="26" fillId="0" borderId="0" xfId="0" applyFont="1" applyFill="1" applyAlignment="1">
      <alignment textRotation="180"/>
    </xf>
    <xf numFmtId="0" fontId="18" fillId="0" borderId="20" xfId="2" applyFont="1" applyFill="1" applyBorder="1" applyAlignment="1">
      <alignment horizontal="center" vertical="center" wrapText="1"/>
    </xf>
    <xf numFmtId="3" fontId="18" fillId="0" borderId="20" xfId="2" applyNumberFormat="1" applyFont="1" applyFill="1" applyBorder="1" applyAlignment="1">
      <alignment horizontal="center" vertical="center" wrapText="1"/>
    </xf>
    <xf numFmtId="1" fontId="18" fillId="0" borderId="5" xfId="2" applyNumberFormat="1" applyFont="1" applyFill="1" applyBorder="1" applyAlignment="1">
      <alignment horizontal="center" vertical="center" wrapText="1"/>
    </xf>
    <xf numFmtId="1" fontId="18" fillId="0" borderId="20" xfId="2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3" fontId="18" fillId="4" borderId="7" xfId="2" applyNumberFormat="1" applyFont="1" applyFill="1" applyBorder="1" applyAlignment="1">
      <alignment horizontal="center" vertical="center" wrapText="1"/>
    </xf>
    <xf numFmtId="1" fontId="18" fillId="4" borderId="7" xfId="2" applyNumberFormat="1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3" fontId="18" fillId="2" borderId="7" xfId="2" applyNumberFormat="1" applyFont="1" applyFill="1" applyBorder="1" applyAlignment="1">
      <alignment horizontal="center" vertical="center" wrapText="1"/>
    </xf>
    <xf numFmtId="1" fontId="18" fillId="2" borderId="7" xfId="2" applyNumberFormat="1" applyFont="1" applyFill="1" applyBorder="1" applyAlignment="1">
      <alignment horizontal="center" vertical="center" wrapText="1"/>
    </xf>
    <xf numFmtId="3" fontId="18" fillId="2" borderId="3" xfId="2" applyNumberFormat="1" applyFont="1" applyFill="1" applyBorder="1" applyAlignment="1">
      <alignment horizontal="center" vertical="center"/>
    </xf>
    <xf numFmtId="3" fontId="18" fillId="2" borderId="23" xfId="2" applyNumberFormat="1" applyFont="1" applyFill="1" applyBorder="1" applyAlignment="1">
      <alignment horizontal="center" vertical="center"/>
    </xf>
    <xf numFmtId="3" fontId="18" fillId="2" borderId="23" xfId="2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readingOrder="1"/>
    </xf>
    <xf numFmtId="0" fontId="8" fillId="2" borderId="15" xfId="0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 readingOrder="2"/>
    </xf>
    <xf numFmtId="0" fontId="7" fillId="2" borderId="15" xfId="1" applyFont="1" applyFill="1" applyBorder="1" applyAlignment="1">
      <alignment horizontal="center" vertical="center" wrapText="1" readingOrder="2"/>
    </xf>
    <xf numFmtId="0" fontId="7" fillId="2" borderId="16" xfId="1" applyFont="1" applyFill="1" applyBorder="1" applyAlignment="1">
      <alignment horizontal="center" vertical="center" wrapText="1" readingOrder="2"/>
    </xf>
    <xf numFmtId="0" fontId="10" fillId="2" borderId="22" xfId="1" applyFont="1" applyFill="1" applyBorder="1" applyAlignment="1">
      <alignment horizontal="center" vertical="center" wrapText="1" readingOrder="1"/>
    </xf>
    <xf numFmtId="0" fontId="10" fillId="2" borderId="23" xfId="1" applyFont="1" applyFill="1" applyBorder="1" applyAlignment="1">
      <alignment horizontal="center" vertical="center" wrapText="1" readingOrder="1"/>
    </xf>
    <xf numFmtId="0" fontId="10" fillId="2" borderId="24" xfId="1" applyFont="1" applyFill="1" applyBorder="1" applyAlignment="1">
      <alignment horizontal="center" vertical="center" wrapText="1" readingOrder="1"/>
    </xf>
    <xf numFmtId="0" fontId="7" fillId="4" borderId="9" xfId="1" applyFont="1" applyFill="1" applyBorder="1" applyAlignment="1">
      <alignment horizontal="center" vertical="center" readingOrder="1"/>
    </xf>
    <xf numFmtId="164" fontId="7" fillId="4" borderId="4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 readingOrder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readingOrder="1"/>
    </xf>
    <xf numFmtId="0" fontId="8" fillId="0" borderId="5" xfId="1" applyFont="1" applyFill="1" applyBorder="1" applyAlignment="1">
      <alignment horizontal="center" vertical="center" readingOrder="1"/>
    </xf>
    <xf numFmtId="164" fontId="8" fillId="0" borderId="5" xfId="1" applyNumberFormat="1" applyFont="1" applyFill="1" applyBorder="1" applyAlignment="1">
      <alignment horizontal="center" vertical="center" readingOrder="1"/>
    </xf>
    <xf numFmtId="1" fontId="8" fillId="0" borderId="5" xfId="1" applyNumberFormat="1" applyFont="1" applyFill="1" applyBorder="1" applyAlignment="1">
      <alignment horizontal="center" vertical="center" readingOrder="1"/>
    </xf>
    <xf numFmtId="1" fontId="8" fillId="0" borderId="14" xfId="1" applyNumberFormat="1" applyFont="1" applyFill="1" applyBorder="1" applyAlignment="1">
      <alignment horizontal="left" vertical="center" readingOrder="1"/>
    </xf>
    <xf numFmtId="0" fontId="8" fillId="4" borderId="9" xfId="1" applyFont="1" applyFill="1" applyBorder="1" applyAlignment="1">
      <alignment horizontal="center" vertical="center" readingOrder="1"/>
    </xf>
    <xf numFmtId="0" fontId="8" fillId="4" borderId="4" xfId="1" applyFont="1" applyFill="1" applyBorder="1" applyAlignment="1">
      <alignment horizontal="center" vertical="center" readingOrder="1"/>
    </xf>
    <xf numFmtId="1" fontId="8" fillId="4" borderId="10" xfId="1" applyNumberFormat="1" applyFont="1" applyFill="1" applyBorder="1" applyAlignment="1">
      <alignment horizontal="left" vertical="center" readingOrder="1"/>
    </xf>
    <xf numFmtId="0" fontId="8" fillId="0" borderId="9" xfId="1" applyFont="1" applyFill="1" applyBorder="1" applyAlignment="1">
      <alignment horizontal="center" vertical="center" readingOrder="1"/>
    </xf>
    <xf numFmtId="0" fontId="8" fillId="0" borderId="4" xfId="1" applyFont="1" applyFill="1" applyBorder="1" applyAlignment="1">
      <alignment horizontal="center" vertical="center" readingOrder="1"/>
    </xf>
    <xf numFmtId="1" fontId="8" fillId="0" borderId="10" xfId="1" applyNumberFormat="1" applyFont="1" applyFill="1" applyBorder="1" applyAlignment="1">
      <alignment horizontal="left" vertical="center" readingOrder="1"/>
    </xf>
    <xf numFmtId="0" fontId="8" fillId="2" borderId="11" xfId="1" applyFont="1" applyFill="1" applyBorder="1" applyAlignment="1">
      <alignment horizontal="center" vertical="center" readingOrder="1"/>
    </xf>
    <xf numFmtId="1" fontId="8" fillId="2" borderId="7" xfId="1" applyNumberFormat="1" applyFont="1" applyFill="1" applyBorder="1" applyAlignment="1">
      <alignment horizontal="center" vertical="center" readingOrder="1"/>
    </xf>
    <xf numFmtId="1" fontId="8" fillId="2" borderId="12" xfId="1" applyNumberFormat="1" applyFont="1" applyFill="1" applyBorder="1" applyAlignment="1">
      <alignment horizontal="left" vertical="center" readingOrder="1"/>
    </xf>
    <xf numFmtId="1" fontId="10" fillId="4" borderId="10" xfId="1" applyNumberFormat="1" applyFont="1" applyFill="1" applyBorder="1" applyAlignment="1">
      <alignment horizontal="left" vertical="center" readingOrder="1"/>
    </xf>
    <xf numFmtId="0" fontId="10" fillId="2" borderId="15" xfId="0" applyFont="1" applyFill="1" applyBorder="1" applyAlignment="1">
      <alignment horizontal="center" vertical="center" wrapText="1" readingOrder="2"/>
    </xf>
    <xf numFmtId="0" fontId="10" fillId="4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0" fontId="9" fillId="0" borderId="0" xfId="0" applyFont="1" applyAlignment="1">
      <alignment readingOrder="2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9" fillId="0" borderId="0" xfId="0" applyNumberFormat="1" applyFont="1"/>
    <xf numFmtId="0" fontId="8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vertical="center" textRotation="90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/>
    </xf>
    <xf numFmtId="1" fontId="8" fillId="5" borderId="10" xfId="1" applyNumberFormat="1" applyFont="1" applyFill="1" applyBorder="1" applyAlignment="1">
      <alignment horizontal="left" vertical="center" readingOrder="1"/>
    </xf>
    <xf numFmtId="164" fontId="8" fillId="4" borderId="5" xfId="1" applyNumberFormat="1" applyFont="1" applyFill="1" applyBorder="1" applyAlignment="1">
      <alignment horizontal="center" vertical="center" readingOrder="1"/>
    </xf>
    <xf numFmtId="1" fontId="8" fillId="4" borderId="5" xfId="1" applyNumberFormat="1" applyFont="1" applyFill="1" applyBorder="1" applyAlignment="1">
      <alignment horizontal="center" vertical="center" readingOrder="1"/>
    </xf>
    <xf numFmtId="165" fontId="7" fillId="0" borderId="5" xfId="3" applyNumberFormat="1" applyFont="1" applyFill="1" applyBorder="1" applyAlignment="1">
      <alignment horizontal="right" vertical="center"/>
    </xf>
    <xf numFmtId="165" fontId="7" fillId="4" borderId="4" xfId="3" applyNumberFormat="1" applyFont="1" applyFill="1" applyBorder="1" applyAlignment="1">
      <alignment horizontal="right" vertical="center"/>
    </xf>
    <xf numFmtId="165" fontId="7" fillId="0" borderId="4" xfId="3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/>
    </xf>
    <xf numFmtId="1" fontId="7" fillId="0" borderId="5" xfId="0" applyNumberFormat="1" applyFont="1" applyFill="1" applyBorder="1" applyAlignment="1">
      <alignment vertical="center"/>
    </xf>
    <xf numFmtId="1" fontId="7" fillId="4" borderId="4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horizontal="right" vertical="center"/>
    </xf>
    <xf numFmtId="165" fontId="7" fillId="0" borderId="20" xfId="3" applyNumberFormat="1" applyFont="1" applyFill="1" applyBorder="1" applyAlignment="1">
      <alignment horizontal="center" vertical="center" readingOrder="1"/>
    </xf>
    <xf numFmtId="165" fontId="7" fillId="4" borderId="4" xfId="3" applyNumberFormat="1" applyFont="1" applyFill="1" applyBorder="1" applyAlignment="1">
      <alignment horizontal="center" vertical="center" readingOrder="1"/>
    </xf>
    <xf numFmtId="165" fontId="7" fillId="0" borderId="4" xfId="3" applyNumberFormat="1" applyFont="1" applyFill="1" applyBorder="1" applyAlignment="1">
      <alignment horizontal="center" vertical="center" readingOrder="1"/>
    </xf>
    <xf numFmtId="165" fontId="7" fillId="2" borderId="7" xfId="3" applyNumberFormat="1" applyFont="1" applyFill="1" applyBorder="1" applyAlignment="1">
      <alignment horizontal="center" vertical="center" readingOrder="1"/>
    </xf>
    <xf numFmtId="165" fontId="10" fillId="2" borderId="23" xfId="3" applyNumberFormat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center" vertical="center" readingOrder="1"/>
    </xf>
    <xf numFmtId="0" fontId="24" fillId="0" borderId="0" xfId="0" applyFont="1" applyBorder="1" applyAlignment="1">
      <alignment horizontal="right"/>
    </xf>
    <xf numFmtId="0" fontId="5" fillId="0" borderId="0" xfId="1" applyFont="1" applyBorder="1" applyAlignment="1">
      <alignment horizontal="right" vertical="center" readingOrder="2"/>
    </xf>
    <xf numFmtId="0" fontId="5" fillId="0" borderId="0" xfId="1" applyFont="1" applyBorder="1" applyAlignment="1">
      <alignment horizontal="left" vertical="center" readingOrder="1"/>
    </xf>
    <xf numFmtId="0" fontId="3" fillId="0" borderId="0" xfId="1" applyFont="1" applyBorder="1" applyAlignment="1">
      <alignment horizontal="center" vertical="center" readingOrder="2"/>
    </xf>
    <xf numFmtId="0" fontId="5" fillId="0" borderId="0" xfId="1" applyFont="1" applyBorder="1" applyAlignment="1">
      <alignment horizontal="center" vertical="center" wrapText="1" readingOrder="2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readingOrder="1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left" vertical="center" readingOrder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textRotation="180" wrapText="1"/>
    </xf>
    <xf numFmtId="0" fontId="8" fillId="4" borderId="34" xfId="0" applyFont="1" applyFill="1" applyBorder="1" applyAlignment="1">
      <alignment horizontal="center" vertical="center" textRotation="180" wrapText="1"/>
    </xf>
    <xf numFmtId="0" fontId="10" fillId="4" borderId="29" xfId="0" applyFont="1" applyFill="1" applyBorder="1" applyAlignment="1">
      <alignment horizontal="center" vertical="center" textRotation="180" wrapText="1"/>
    </xf>
    <xf numFmtId="0" fontId="10" fillId="4" borderId="34" xfId="0" applyFont="1" applyFill="1" applyBorder="1" applyAlignment="1">
      <alignment horizontal="center" vertical="center" textRotation="180" wrapText="1"/>
    </xf>
    <xf numFmtId="0" fontId="8" fillId="2" borderId="32" xfId="0" applyFont="1" applyFill="1" applyBorder="1" applyAlignment="1">
      <alignment horizontal="center" vertical="center" textRotation="180" wrapText="1"/>
    </xf>
    <xf numFmtId="0" fontId="8" fillId="2" borderId="31" xfId="0" applyFont="1" applyFill="1" applyBorder="1" applyAlignment="1">
      <alignment horizontal="center" vertical="center" textRotation="180" wrapText="1"/>
    </xf>
    <xf numFmtId="0" fontId="8" fillId="2" borderId="33" xfId="0" applyFont="1" applyFill="1" applyBorder="1" applyAlignment="1">
      <alignment horizontal="center" vertical="center" textRotation="180" wrapText="1"/>
    </xf>
    <xf numFmtId="0" fontId="8" fillId="2" borderId="28" xfId="0" applyFont="1" applyFill="1" applyBorder="1" applyAlignment="1">
      <alignment horizontal="center" vertical="center" textRotation="180" wrapText="1"/>
    </xf>
    <xf numFmtId="0" fontId="8" fillId="2" borderId="26" xfId="0" applyFont="1" applyFill="1" applyBorder="1" applyAlignment="1">
      <alignment horizontal="center" vertical="center" textRotation="180" wrapText="1"/>
    </xf>
    <xf numFmtId="0" fontId="8" fillId="2" borderId="27" xfId="0" applyFont="1" applyFill="1" applyBorder="1" applyAlignment="1">
      <alignment horizontal="center" vertical="center" textRotation="180" wrapText="1"/>
    </xf>
    <xf numFmtId="0" fontId="8" fillId="4" borderId="2" xfId="0" applyFont="1" applyFill="1" applyBorder="1" applyAlignment="1">
      <alignment horizontal="center" vertical="center" textRotation="180" wrapText="1"/>
    </xf>
    <xf numFmtId="0" fontId="8" fillId="4" borderId="5" xfId="0" applyFont="1" applyFill="1" applyBorder="1" applyAlignment="1">
      <alignment horizontal="center" vertical="center" textRotation="180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textRotation="180" wrapText="1"/>
    </xf>
    <xf numFmtId="0" fontId="10" fillId="2" borderId="22" xfId="0" applyFont="1" applyFill="1" applyBorder="1" applyAlignment="1">
      <alignment horizontal="center" vertical="center" textRotation="180" wrapText="1"/>
    </xf>
    <xf numFmtId="0" fontId="10" fillId="2" borderId="15" xfId="0" applyFont="1" applyFill="1" applyBorder="1" applyAlignment="1">
      <alignment horizontal="center" vertical="center" textRotation="180" wrapText="1"/>
    </xf>
    <xf numFmtId="0" fontId="10" fillId="2" borderId="23" xfId="0" applyFont="1" applyFill="1" applyBorder="1" applyAlignment="1">
      <alignment horizontal="center" vertical="center" textRotation="180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 readingOrder="1"/>
    </xf>
    <xf numFmtId="0" fontId="10" fillId="2" borderId="23" xfId="0" applyFont="1" applyFill="1" applyBorder="1" applyAlignment="1">
      <alignment horizontal="center" vertical="center" wrapText="1" readingOrder="1"/>
    </xf>
    <xf numFmtId="0" fontId="10" fillId="2" borderId="15" xfId="0" applyFont="1" applyFill="1" applyBorder="1" applyAlignment="1">
      <alignment horizontal="center" vertical="center" textRotation="180" wrapText="1" readingOrder="1"/>
    </xf>
    <xf numFmtId="0" fontId="10" fillId="2" borderId="23" xfId="0" applyFont="1" applyFill="1" applyBorder="1" applyAlignment="1">
      <alignment horizontal="center" vertical="center" textRotation="180" wrapText="1" readingOrder="1"/>
    </xf>
    <xf numFmtId="0" fontId="10" fillId="2" borderId="16" xfId="0" applyFont="1" applyFill="1" applyBorder="1" applyAlignment="1">
      <alignment horizontal="center" vertical="center" textRotation="180" wrapText="1" readingOrder="1"/>
    </xf>
    <xf numFmtId="0" fontId="10" fillId="2" borderId="24" xfId="0" applyFont="1" applyFill="1" applyBorder="1" applyAlignment="1">
      <alignment horizontal="center" vertical="center" textRotation="180" wrapText="1" readingOrder="1"/>
    </xf>
    <xf numFmtId="0" fontId="8" fillId="2" borderId="19" xfId="0" applyFont="1" applyFill="1" applyBorder="1" applyAlignment="1">
      <alignment horizontal="center" vertical="center" textRotation="180" wrapText="1"/>
    </xf>
    <xf numFmtId="0" fontId="8" fillId="2" borderId="9" xfId="0" applyFont="1" applyFill="1" applyBorder="1" applyAlignment="1">
      <alignment horizontal="center" vertical="center" textRotation="180" wrapText="1"/>
    </xf>
    <xf numFmtId="0" fontId="8" fillId="2" borderId="11" xfId="0" applyFont="1" applyFill="1" applyBorder="1" applyAlignment="1">
      <alignment horizontal="center" vertical="center" textRotation="180" wrapText="1"/>
    </xf>
    <xf numFmtId="0" fontId="8" fillId="4" borderId="20" xfId="0" applyFont="1" applyFill="1" applyBorder="1" applyAlignment="1">
      <alignment horizontal="center" vertical="center" textRotation="180" wrapText="1"/>
    </xf>
    <xf numFmtId="0" fontId="8" fillId="4" borderId="4" xfId="0" applyFont="1" applyFill="1" applyBorder="1" applyAlignment="1">
      <alignment horizontal="center" vertical="center" textRotation="180" wrapText="1"/>
    </xf>
    <xf numFmtId="0" fontId="10" fillId="4" borderId="20" xfId="0" applyFont="1" applyFill="1" applyBorder="1" applyAlignment="1">
      <alignment horizontal="center" vertical="center" textRotation="180" wrapText="1"/>
    </xf>
    <xf numFmtId="0" fontId="10" fillId="4" borderId="4" xfId="0" applyFont="1" applyFill="1" applyBorder="1" applyAlignment="1">
      <alignment horizontal="center" vertical="center" textRotation="180" wrapText="1"/>
    </xf>
    <xf numFmtId="0" fontId="8" fillId="2" borderId="21" xfId="0" applyFont="1" applyFill="1" applyBorder="1" applyAlignment="1">
      <alignment horizontal="center" vertical="center" textRotation="180" wrapText="1"/>
    </xf>
    <xf numFmtId="0" fontId="8" fillId="2" borderId="10" xfId="0" applyFont="1" applyFill="1" applyBorder="1" applyAlignment="1">
      <alignment horizontal="center" vertical="center" textRotation="180" wrapText="1"/>
    </xf>
    <xf numFmtId="0" fontId="8" fillId="2" borderId="12" xfId="0" applyFont="1" applyFill="1" applyBorder="1" applyAlignment="1">
      <alignment horizontal="center" vertical="center" textRotation="180" wrapText="1"/>
    </xf>
    <xf numFmtId="0" fontId="8" fillId="4" borderId="7" xfId="0" applyFont="1" applyFill="1" applyBorder="1" applyAlignment="1">
      <alignment horizontal="center" vertical="center" textRotation="180" wrapText="1"/>
    </xf>
    <xf numFmtId="0" fontId="10" fillId="4" borderId="7" xfId="0" applyFont="1" applyFill="1" applyBorder="1" applyAlignment="1">
      <alignment horizontal="center" vertical="center" textRotation="180" wrapText="1"/>
    </xf>
    <xf numFmtId="0" fontId="8" fillId="2" borderId="13" xfId="0" applyFont="1" applyFill="1" applyBorder="1" applyAlignment="1">
      <alignment horizontal="center" vertical="center" textRotation="180" wrapText="1"/>
    </xf>
    <xf numFmtId="0" fontId="10" fillId="4" borderId="5" xfId="0" applyFont="1" applyFill="1" applyBorder="1" applyAlignment="1">
      <alignment horizontal="center" vertical="center" textRotation="180" wrapText="1"/>
    </xf>
    <xf numFmtId="0" fontId="8" fillId="2" borderId="14" xfId="0" applyFont="1" applyFill="1" applyBorder="1" applyAlignment="1">
      <alignment horizontal="center" vertical="center" textRotation="180" wrapText="1"/>
    </xf>
    <xf numFmtId="0" fontId="8" fillId="0" borderId="2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 textRotation="180" wrapText="1"/>
    </xf>
    <xf numFmtId="0" fontId="8" fillId="4" borderId="6" xfId="0" applyFont="1" applyFill="1" applyBorder="1" applyAlignment="1">
      <alignment horizontal="center" vertical="center" textRotation="180" wrapText="1"/>
    </xf>
    <xf numFmtId="0" fontId="10" fillId="4" borderId="6" xfId="0" applyFont="1" applyFill="1" applyBorder="1" applyAlignment="1">
      <alignment horizontal="center" vertical="center" textRotation="180" wrapText="1"/>
    </xf>
    <xf numFmtId="0" fontId="8" fillId="4" borderId="30" xfId="0" applyFont="1" applyFill="1" applyBorder="1" applyAlignment="1">
      <alignment horizontal="center" vertical="center" textRotation="180" wrapText="1"/>
    </xf>
    <xf numFmtId="0" fontId="10" fillId="4" borderId="30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textRotation="180" wrapText="1"/>
    </xf>
    <xf numFmtId="0" fontId="10" fillId="2" borderId="12" xfId="0" applyFont="1" applyFill="1" applyBorder="1" applyAlignment="1">
      <alignment horizontal="center" vertical="center" textRotation="180" wrapText="1"/>
    </xf>
    <xf numFmtId="0" fontId="8" fillId="0" borderId="25" xfId="0" applyFont="1" applyFill="1" applyBorder="1" applyAlignment="1">
      <alignment horizontal="right" vertical="center"/>
    </xf>
    <xf numFmtId="0" fontId="18" fillId="4" borderId="4" xfId="0" applyFont="1" applyFill="1" applyBorder="1" applyAlignment="1">
      <alignment horizontal="center" vertical="center" textRotation="180" wrapText="1"/>
    </xf>
    <xf numFmtId="0" fontId="7" fillId="0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readingOrder="1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8" fillId="2" borderId="16" xfId="0" applyFont="1" applyFill="1" applyBorder="1" applyAlignment="1">
      <alignment horizontal="center" vertical="center" wrapText="1" readingOrder="1"/>
    </xf>
    <xf numFmtId="0" fontId="8" fillId="2" borderId="18" xfId="0" applyFont="1" applyFill="1" applyBorder="1" applyAlignment="1">
      <alignment horizontal="center" vertical="center" wrapText="1" readingOrder="1"/>
    </xf>
    <xf numFmtId="0" fontId="8" fillId="2" borderId="24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49" fontId="18" fillId="2" borderId="15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23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textRotation="180" wrapText="1"/>
    </xf>
    <xf numFmtId="49" fontId="18" fillId="2" borderId="17" xfId="0" applyNumberFormat="1" applyFont="1" applyFill="1" applyBorder="1" applyAlignment="1">
      <alignment horizontal="center" vertical="center" textRotation="180" wrapText="1"/>
    </xf>
    <xf numFmtId="49" fontId="18" fillId="2" borderId="22" xfId="0" applyNumberFormat="1" applyFont="1" applyFill="1" applyBorder="1" applyAlignment="1">
      <alignment horizontal="center" vertical="center" textRotation="180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180" wrapText="1"/>
    </xf>
    <xf numFmtId="0" fontId="10" fillId="2" borderId="9" xfId="0" applyFont="1" applyFill="1" applyBorder="1" applyAlignment="1">
      <alignment horizontal="center" vertical="center" textRotation="180" wrapText="1"/>
    </xf>
    <xf numFmtId="0" fontId="10" fillId="2" borderId="11" xfId="0" applyFont="1" applyFill="1" applyBorder="1" applyAlignment="1">
      <alignment horizontal="center" vertical="center" textRotation="180" wrapText="1"/>
    </xf>
    <xf numFmtId="0" fontId="10" fillId="4" borderId="5" xfId="0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textRotation="2" wrapText="1" readingOrder="1"/>
    </xf>
    <xf numFmtId="2" fontId="10" fillId="2" borderId="10" xfId="0" applyNumberFormat="1" applyFont="1" applyFill="1" applyBorder="1" applyAlignment="1">
      <alignment horizontal="center" vertical="center" textRotation="2" wrapText="1" readingOrder="1"/>
    </xf>
    <xf numFmtId="2" fontId="10" fillId="2" borderId="12" xfId="0" applyNumberFormat="1" applyFont="1" applyFill="1" applyBorder="1" applyAlignment="1">
      <alignment horizontal="center" vertical="center" textRotation="2" wrapText="1" readingOrder="1"/>
    </xf>
    <xf numFmtId="0" fontId="10" fillId="2" borderId="19" xfId="0" applyFont="1" applyFill="1" applyBorder="1" applyAlignment="1">
      <alignment horizontal="center" vertical="center" textRotation="180" wrapText="1"/>
    </xf>
    <xf numFmtId="0" fontId="10" fillId="4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textRotation="2" wrapText="1"/>
    </xf>
    <xf numFmtId="0" fontId="10" fillId="2" borderId="10" xfId="0" applyFont="1" applyFill="1" applyBorder="1" applyAlignment="1">
      <alignment horizontal="center" vertical="center" textRotation="2" wrapText="1"/>
    </xf>
    <xf numFmtId="0" fontId="10" fillId="2" borderId="12" xfId="0" applyFont="1" applyFill="1" applyBorder="1" applyAlignment="1">
      <alignment horizontal="center" vertical="center" textRotation="2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textRotation="1" wrapText="1"/>
    </xf>
    <xf numFmtId="0" fontId="10" fillId="2" borderId="10" xfId="0" applyFont="1" applyFill="1" applyBorder="1" applyAlignment="1">
      <alignment horizontal="center" vertical="center" textRotation="1" wrapText="1"/>
    </xf>
    <xf numFmtId="0" fontId="10" fillId="2" borderId="12" xfId="0" applyFont="1" applyFill="1" applyBorder="1" applyAlignment="1">
      <alignment horizontal="center" vertical="center" textRotation="1" wrapText="1"/>
    </xf>
    <xf numFmtId="0" fontId="18" fillId="2" borderId="19" xfId="2" applyFont="1" applyFill="1" applyBorder="1" applyAlignment="1">
      <alignment horizontal="center" vertical="center" textRotation="180" wrapText="1"/>
    </xf>
    <xf numFmtId="0" fontId="18" fillId="2" borderId="9" xfId="2" applyFont="1" applyFill="1" applyBorder="1" applyAlignment="1">
      <alignment horizontal="center" vertical="center" textRotation="180" wrapText="1"/>
    </xf>
    <xf numFmtId="0" fontId="18" fillId="2" borderId="11" xfId="2" applyFont="1" applyFill="1" applyBorder="1" applyAlignment="1">
      <alignment horizontal="center" vertical="center" textRotation="180" wrapText="1"/>
    </xf>
    <xf numFmtId="0" fontId="18" fillId="4" borderId="20" xfId="2" applyFont="1" applyFill="1" applyBorder="1" applyAlignment="1">
      <alignment horizontal="center" vertical="center" textRotation="180" wrapText="1"/>
    </xf>
    <xf numFmtId="0" fontId="18" fillId="4" borderId="4" xfId="2" applyFont="1" applyFill="1" applyBorder="1" applyAlignment="1">
      <alignment horizontal="center" vertical="center" textRotation="180" wrapText="1"/>
    </xf>
    <xf numFmtId="0" fontId="18" fillId="4" borderId="7" xfId="2" applyFont="1" applyFill="1" applyBorder="1" applyAlignment="1">
      <alignment horizontal="center" vertical="center" textRotation="180" wrapText="1"/>
    </xf>
    <xf numFmtId="0" fontId="18" fillId="4" borderId="20" xfId="2" applyFont="1" applyFill="1" applyBorder="1" applyAlignment="1">
      <alignment horizontal="center" vertical="center" textRotation="90" wrapText="1"/>
    </xf>
    <xf numFmtId="0" fontId="18" fillId="4" borderId="4" xfId="2" applyFont="1" applyFill="1" applyBorder="1" applyAlignment="1">
      <alignment horizontal="center" vertical="center" textRotation="90" wrapText="1"/>
    </xf>
    <xf numFmtId="0" fontId="18" fillId="4" borderId="7" xfId="2" applyFont="1" applyFill="1" applyBorder="1" applyAlignment="1">
      <alignment horizontal="center" vertical="center" textRotation="90" wrapText="1"/>
    </xf>
    <xf numFmtId="0" fontId="18" fillId="2" borderId="21" xfId="2" applyFont="1" applyFill="1" applyBorder="1" applyAlignment="1">
      <alignment horizontal="center" vertical="center" textRotation="180" wrapText="1"/>
    </xf>
    <xf numFmtId="0" fontId="18" fillId="2" borderId="10" xfId="2" applyFont="1" applyFill="1" applyBorder="1" applyAlignment="1">
      <alignment horizontal="center" vertical="center" textRotation="180" wrapText="1"/>
    </xf>
    <xf numFmtId="0" fontId="18" fillId="2" borderId="12" xfId="2" applyFont="1" applyFill="1" applyBorder="1" applyAlignment="1">
      <alignment horizontal="center" vertical="center" textRotation="180" wrapText="1"/>
    </xf>
    <xf numFmtId="0" fontId="18" fillId="4" borderId="5" xfId="2" applyFont="1" applyFill="1" applyBorder="1" applyAlignment="1">
      <alignment horizontal="center" vertical="center" textRotation="180" wrapText="1"/>
    </xf>
    <xf numFmtId="0" fontId="18" fillId="4" borderId="5" xfId="2" applyFont="1" applyFill="1" applyBorder="1" applyAlignment="1">
      <alignment horizontal="center" vertical="center" textRotation="90" wrapText="1"/>
    </xf>
    <xf numFmtId="3" fontId="18" fillId="2" borderId="15" xfId="2" applyNumberFormat="1" applyFont="1" applyFill="1" applyBorder="1" applyAlignment="1">
      <alignment horizontal="center" vertical="center" wrapText="1"/>
    </xf>
    <xf numFmtId="3" fontId="18" fillId="2" borderId="3" xfId="2" applyNumberFormat="1" applyFont="1" applyFill="1" applyBorder="1" applyAlignment="1">
      <alignment horizontal="center" vertical="center" wrapText="1"/>
    </xf>
    <xf numFmtId="0" fontId="18" fillId="2" borderId="15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23" xfId="2" applyFont="1" applyFill="1" applyBorder="1" applyAlignment="1">
      <alignment horizontal="center" vertical="center"/>
    </xf>
    <xf numFmtId="0" fontId="18" fillId="2" borderId="15" xfId="2" applyFont="1" applyFill="1" applyBorder="1" applyAlignment="1">
      <alignment horizontal="center" vertical="center" textRotation="90"/>
    </xf>
    <xf numFmtId="0" fontId="18" fillId="2" borderId="3" xfId="2" applyFont="1" applyFill="1" applyBorder="1" applyAlignment="1">
      <alignment horizontal="center" vertical="center" textRotation="90"/>
    </xf>
    <xf numFmtId="0" fontId="18" fillId="2" borderId="23" xfId="2" applyFont="1" applyFill="1" applyBorder="1" applyAlignment="1">
      <alignment horizontal="center" vertical="center" textRotation="90"/>
    </xf>
    <xf numFmtId="0" fontId="18" fillId="2" borderId="16" xfId="2" applyFont="1" applyFill="1" applyBorder="1" applyAlignment="1">
      <alignment horizontal="center" vertical="center" textRotation="180"/>
    </xf>
    <xf numFmtId="0" fontId="25" fillId="2" borderId="18" xfId="0" applyFont="1" applyFill="1" applyBorder="1" applyAlignment="1">
      <alignment horizontal="center" textRotation="180"/>
    </xf>
    <xf numFmtId="0" fontId="25" fillId="2" borderId="24" xfId="0" applyFont="1" applyFill="1" applyBorder="1" applyAlignment="1">
      <alignment horizontal="center" textRotation="180"/>
    </xf>
    <xf numFmtId="3" fontId="18" fillId="2" borderId="3" xfId="2" applyNumberFormat="1" applyFont="1" applyFill="1" applyBorder="1" applyAlignment="1">
      <alignment horizontal="center" vertical="center"/>
    </xf>
    <xf numFmtId="1" fontId="17" fillId="0" borderId="0" xfId="2" applyNumberFormat="1" applyFont="1" applyFill="1" applyAlignment="1">
      <alignment horizontal="center" vertical="center"/>
    </xf>
    <xf numFmtId="1" fontId="7" fillId="0" borderId="0" xfId="2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 textRotation="1"/>
    </xf>
    <xf numFmtId="3" fontId="10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18" fillId="2" borderId="8" xfId="2" applyNumberFormat="1" applyFont="1" applyFill="1" applyBorder="1" applyAlignment="1">
      <alignment horizontal="center" vertical="center" textRotation="180" wrapText="1"/>
    </xf>
    <xf numFmtId="49" fontId="18" fillId="2" borderId="17" xfId="2" applyNumberFormat="1" applyFont="1" applyFill="1" applyBorder="1" applyAlignment="1">
      <alignment horizontal="center" vertical="center" textRotation="180" wrapText="1"/>
    </xf>
    <xf numFmtId="49" fontId="18" fillId="2" borderId="22" xfId="2" applyNumberFormat="1" applyFont="1" applyFill="1" applyBorder="1" applyAlignment="1">
      <alignment horizontal="center" vertical="center" textRotation="180" wrapText="1"/>
    </xf>
    <xf numFmtId="0" fontId="18" fillId="2" borderId="15" xfId="2" applyFont="1" applyFill="1" applyBorder="1" applyAlignment="1">
      <alignment horizontal="center" vertical="center" textRotation="180" wrapText="1"/>
    </xf>
    <xf numFmtId="0" fontId="18" fillId="2" borderId="3" xfId="2" applyFont="1" applyFill="1" applyBorder="1" applyAlignment="1">
      <alignment horizontal="center" vertical="center" textRotation="180" wrapText="1"/>
    </xf>
    <xf numFmtId="0" fontId="18" fillId="2" borderId="23" xfId="2" applyFont="1" applyFill="1" applyBorder="1" applyAlignment="1">
      <alignment horizontal="center" vertical="center" textRotation="180" wrapText="1"/>
    </xf>
    <xf numFmtId="49" fontId="18" fillId="2" borderId="15" xfId="2" applyNumberFormat="1" applyFont="1" applyFill="1" applyBorder="1" applyAlignment="1">
      <alignment horizontal="center" vertical="center" wrapText="1"/>
    </xf>
    <xf numFmtId="49" fontId="18" fillId="2" borderId="3" xfId="2" applyNumberFormat="1" applyFont="1" applyFill="1" applyBorder="1" applyAlignment="1">
      <alignment horizontal="center" vertical="center" wrapText="1"/>
    </xf>
    <xf numFmtId="49" fontId="18" fillId="2" borderId="23" xfId="2" applyNumberFormat="1" applyFont="1" applyFill="1" applyBorder="1" applyAlignment="1">
      <alignment horizontal="center" vertical="center" wrapText="1"/>
    </xf>
    <xf numFmtId="3" fontId="18" fillId="2" borderId="15" xfId="2" applyNumberFormat="1" applyFont="1" applyFill="1" applyBorder="1" applyAlignment="1">
      <alignment horizontal="center" vertical="center"/>
    </xf>
    <xf numFmtId="0" fontId="18" fillId="3" borderId="20" xfId="2" applyFont="1" applyFill="1" applyBorder="1" applyAlignment="1">
      <alignment horizontal="center" vertical="center" textRotation="180" wrapText="1"/>
    </xf>
    <xf numFmtId="0" fontId="18" fillId="3" borderId="4" xfId="2" applyFont="1" applyFill="1" applyBorder="1" applyAlignment="1">
      <alignment horizontal="center" vertical="center" textRotation="180" wrapText="1"/>
    </xf>
    <xf numFmtId="0" fontId="18" fillId="3" borderId="7" xfId="2" applyFont="1" applyFill="1" applyBorder="1" applyAlignment="1">
      <alignment horizontal="center" vertical="center" textRotation="180" wrapText="1"/>
    </xf>
    <xf numFmtId="0" fontId="18" fillId="2" borderId="13" xfId="2" applyFont="1" applyFill="1" applyBorder="1" applyAlignment="1">
      <alignment horizontal="center" vertical="center" textRotation="180" wrapText="1"/>
    </xf>
    <xf numFmtId="0" fontId="18" fillId="3" borderId="5" xfId="2" applyFont="1" applyFill="1" applyBorder="1" applyAlignment="1">
      <alignment horizontal="center" vertical="center" textRotation="180" wrapText="1"/>
    </xf>
    <xf numFmtId="0" fontId="18" fillId="2" borderId="14" xfId="2" applyFont="1" applyFill="1" applyBorder="1" applyAlignment="1">
      <alignment horizontal="center" vertical="center" textRotation="180" wrapText="1"/>
    </xf>
    <xf numFmtId="0" fontId="18" fillId="2" borderId="28" xfId="2" applyFont="1" applyFill="1" applyBorder="1" applyAlignment="1">
      <alignment horizontal="center" vertical="center" textRotation="180" wrapText="1"/>
    </xf>
    <xf numFmtId="0" fontId="18" fillId="2" borderId="26" xfId="2" applyFont="1" applyFill="1" applyBorder="1" applyAlignment="1">
      <alignment horizontal="center" vertical="center" textRotation="180" wrapText="1"/>
    </xf>
    <xf numFmtId="0" fontId="18" fillId="2" borderId="27" xfId="2" applyFont="1" applyFill="1" applyBorder="1" applyAlignment="1">
      <alignment horizontal="center" vertical="center" textRotation="180" wrapText="1"/>
    </xf>
    <xf numFmtId="0" fontId="18" fillId="2" borderId="21" xfId="0" applyFont="1" applyFill="1" applyBorder="1" applyAlignment="1">
      <alignment horizontal="center" vertical="center" textRotation="180" wrapText="1"/>
    </xf>
    <xf numFmtId="0" fontId="18" fillId="2" borderId="10" xfId="0" applyFont="1" applyFill="1" applyBorder="1" applyAlignment="1">
      <alignment horizontal="center" vertical="center" textRotation="180" wrapText="1"/>
    </xf>
    <xf numFmtId="0" fontId="18" fillId="2" borderId="12" xfId="0" applyFont="1" applyFill="1" applyBorder="1" applyAlignment="1">
      <alignment horizontal="center" vertical="center" textRotation="180" wrapText="1"/>
    </xf>
    <xf numFmtId="2" fontId="18" fillId="2" borderId="21" xfId="0" applyNumberFormat="1" applyFont="1" applyFill="1" applyBorder="1" applyAlignment="1">
      <alignment horizontal="center" vertical="center" textRotation="180" wrapText="1" readingOrder="1"/>
    </xf>
    <xf numFmtId="2" fontId="18" fillId="2" borderId="10" xfId="0" applyNumberFormat="1" applyFont="1" applyFill="1" applyBorder="1" applyAlignment="1">
      <alignment horizontal="center" vertical="center" textRotation="180" wrapText="1" readingOrder="1"/>
    </xf>
    <xf numFmtId="0" fontId="18" fillId="2" borderId="29" xfId="2" applyFont="1" applyFill="1" applyBorder="1" applyAlignment="1">
      <alignment horizontal="center" vertical="center" textRotation="90"/>
    </xf>
    <xf numFmtId="0" fontId="18" fillId="2" borderId="2" xfId="2" applyFont="1" applyFill="1" applyBorder="1" applyAlignment="1">
      <alignment horizontal="center" vertical="center" textRotation="90"/>
    </xf>
    <xf numFmtId="0" fontId="18" fillId="2" borderId="30" xfId="2" applyFont="1" applyFill="1" applyBorder="1" applyAlignment="1">
      <alignment horizontal="center" vertical="center" textRotation="90"/>
    </xf>
    <xf numFmtId="0" fontId="18" fillId="2" borderId="28" xfId="2" applyFont="1" applyFill="1" applyBorder="1" applyAlignment="1">
      <alignment horizontal="center" vertical="center" textRotation="180"/>
    </xf>
    <xf numFmtId="0" fontId="18" fillId="2" borderId="26" xfId="2" applyFont="1" applyFill="1" applyBorder="1" applyAlignment="1">
      <alignment horizontal="center" vertical="center" textRotation="180"/>
    </xf>
    <xf numFmtId="0" fontId="18" fillId="2" borderId="27" xfId="2" applyFont="1" applyFill="1" applyBorder="1" applyAlignment="1">
      <alignment horizontal="center" vertical="center" textRotation="180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/>
    <cellStyle name="عادي_ورقة2" xfId="1"/>
  </cellStyles>
  <dxfs count="0"/>
  <tableStyles count="0" defaultTableStyle="TableStyleMedium2" defaultPivotStyle="PivotStyleLight16"/>
  <colors>
    <mruColors>
      <color rgb="FFFFCCFF"/>
      <color rgb="FFFF66CC"/>
      <color rgb="FFFF3399"/>
      <color rgb="FFCCE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2"/>
  <sheetViews>
    <sheetView rightToLeft="1" topLeftCell="A13" workbookViewId="0">
      <selection activeCell="B25" sqref="B25"/>
    </sheetView>
  </sheetViews>
  <sheetFormatPr defaultRowHeight="15" x14ac:dyDescent="0.25"/>
  <cols>
    <col min="1" max="1" width="8.140625" customWidth="1"/>
    <col min="2" max="2" width="8.7109375" customWidth="1"/>
    <col min="3" max="3" width="7.7109375" customWidth="1"/>
    <col min="4" max="4" width="9.140625" customWidth="1"/>
    <col min="5" max="5" width="6.5703125" customWidth="1"/>
    <col min="6" max="6" width="11.5703125" customWidth="1"/>
    <col min="7" max="7" width="10.28515625" customWidth="1"/>
    <col min="8" max="8" width="10.7109375" customWidth="1"/>
    <col min="9" max="9" width="8.7109375" customWidth="1"/>
    <col min="10" max="10" width="11" customWidth="1"/>
    <col min="11" max="11" width="7.85546875" customWidth="1"/>
    <col min="12" max="12" width="13.42578125" customWidth="1"/>
    <col min="13" max="13" width="7.85546875" customWidth="1"/>
    <col min="14" max="14" width="10.28515625" customWidth="1"/>
  </cols>
  <sheetData>
    <row r="1" spans="1:15" ht="18" x14ac:dyDescent="0.25">
      <c r="A1" s="255" t="s">
        <v>199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30.75" customHeight="1" x14ac:dyDescent="0.25">
      <c r="A2" s="256" t="s">
        <v>200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1:15" s="2" customFormat="1" ht="16.5" thickBot="1" x14ac:dyDescent="0.3">
      <c r="A3" s="253" t="s">
        <v>0</v>
      </c>
      <c r="B3" s="253"/>
      <c r="C3" s="1"/>
      <c r="D3" s="1"/>
      <c r="E3" s="1"/>
      <c r="F3" s="1"/>
      <c r="G3" s="1"/>
      <c r="H3" s="1"/>
      <c r="I3" s="1"/>
      <c r="J3" s="1"/>
      <c r="K3" s="1"/>
      <c r="N3" s="254" t="s">
        <v>1</v>
      </c>
      <c r="O3" s="254"/>
    </row>
    <row r="4" spans="1:15" ht="75" x14ac:dyDescent="0.25">
      <c r="A4" s="139" t="s">
        <v>2</v>
      </c>
      <c r="B4" s="140" t="s">
        <v>3</v>
      </c>
      <c r="C4" s="140" t="s">
        <v>4</v>
      </c>
      <c r="D4" s="140" t="s">
        <v>5</v>
      </c>
      <c r="E4" s="140" t="s">
        <v>4</v>
      </c>
      <c r="F4" s="140" t="s">
        <v>6</v>
      </c>
      <c r="G4" s="140" t="s">
        <v>4</v>
      </c>
      <c r="H4" s="140" t="s">
        <v>7</v>
      </c>
      <c r="I4" s="140" t="s">
        <v>4</v>
      </c>
      <c r="J4" s="140" t="s">
        <v>8</v>
      </c>
      <c r="K4" s="140" t="s">
        <v>4</v>
      </c>
      <c r="L4" s="140" t="s">
        <v>9</v>
      </c>
      <c r="M4" s="140" t="s">
        <v>4</v>
      </c>
      <c r="N4" s="140" t="s">
        <v>10</v>
      </c>
      <c r="O4" s="141" t="s">
        <v>4</v>
      </c>
    </row>
    <row r="5" spans="1:15" ht="60.75" thickBot="1" x14ac:dyDescent="0.3">
      <c r="A5" s="142" t="s">
        <v>11</v>
      </c>
      <c r="B5" s="143" t="s">
        <v>12</v>
      </c>
      <c r="C5" s="143" t="s">
        <v>13</v>
      </c>
      <c r="D5" s="143" t="s">
        <v>14</v>
      </c>
      <c r="E5" s="143" t="s">
        <v>13</v>
      </c>
      <c r="F5" s="143" t="s">
        <v>15</v>
      </c>
      <c r="G5" s="143" t="s">
        <v>13</v>
      </c>
      <c r="H5" s="143" t="s">
        <v>16</v>
      </c>
      <c r="I5" s="143" t="s">
        <v>13</v>
      </c>
      <c r="J5" s="143" t="s">
        <v>17</v>
      </c>
      <c r="K5" s="143" t="s">
        <v>13</v>
      </c>
      <c r="L5" s="143" t="s">
        <v>18</v>
      </c>
      <c r="M5" s="143" t="s">
        <v>13</v>
      </c>
      <c r="N5" s="250" t="s">
        <v>19</v>
      </c>
      <c r="O5" s="144" t="s">
        <v>13</v>
      </c>
    </row>
    <row r="6" spans="1:15" ht="19.5" customHeight="1" x14ac:dyDescent="0.25">
      <c r="A6" s="35">
        <v>2007</v>
      </c>
      <c r="B6" s="36">
        <v>492</v>
      </c>
      <c r="C6" s="37" t="s">
        <v>176</v>
      </c>
      <c r="D6" s="246">
        <v>4574</v>
      </c>
      <c r="E6" s="37" t="s">
        <v>176</v>
      </c>
      <c r="F6" s="246">
        <v>12163</v>
      </c>
      <c r="G6" s="37" t="s">
        <v>176</v>
      </c>
      <c r="H6" s="246">
        <v>2490</v>
      </c>
      <c r="I6" s="37" t="s">
        <v>176</v>
      </c>
      <c r="J6" s="246">
        <v>4076</v>
      </c>
      <c r="K6" s="37" t="s">
        <v>176</v>
      </c>
      <c r="L6" s="246">
        <v>63768</v>
      </c>
      <c r="M6" s="37" t="s">
        <v>176</v>
      </c>
      <c r="N6" s="246">
        <v>11744</v>
      </c>
      <c r="O6" s="38" t="s">
        <v>176</v>
      </c>
    </row>
    <row r="7" spans="1:15" ht="19.5" customHeight="1" x14ac:dyDescent="0.25">
      <c r="A7" s="145">
        <v>2009</v>
      </c>
      <c r="B7" s="247">
        <v>662</v>
      </c>
      <c r="C7" s="146">
        <v>34.6</v>
      </c>
      <c r="D7" s="247">
        <v>6065</v>
      </c>
      <c r="E7" s="146">
        <v>32.6</v>
      </c>
      <c r="F7" s="247">
        <v>22225</v>
      </c>
      <c r="G7" s="146">
        <v>82.7</v>
      </c>
      <c r="H7" s="247">
        <v>2270</v>
      </c>
      <c r="I7" s="146">
        <v>-8.8000000000000007</v>
      </c>
      <c r="J7" s="247">
        <v>6276</v>
      </c>
      <c r="K7" s="146">
        <v>54</v>
      </c>
      <c r="L7" s="247">
        <v>119035</v>
      </c>
      <c r="M7" s="146">
        <v>86.7</v>
      </c>
      <c r="N7" s="247">
        <v>23446</v>
      </c>
      <c r="O7" s="147">
        <v>99.6</v>
      </c>
    </row>
    <row r="8" spans="1:15" ht="19.5" customHeight="1" x14ac:dyDescent="0.25">
      <c r="A8" s="34">
        <v>2010</v>
      </c>
      <c r="B8" s="248">
        <v>751</v>
      </c>
      <c r="C8" s="33">
        <v>13.4</v>
      </c>
      <c r="D8" s="248">
        <v>6071</v>
      </c>
      <c r="E8" s="33">
        <v>0.1</v>
      </c>
      <c r="F8" s="248">
        <v>25438</v>
      </c>
      <c r="G8" s="33">
        <v>14.5</v>
      </c>
      <c r="H8" s="248">
        <v>3050</v>
      </c>
      <c r="I8" s="33">
        <v>34.4</v>
      </c>
      <c r="J8" s="248">
        <v>8943</v>
      </c>
      <c r="K8" s="33">
        <v>42.5</v>
      </c>
      <c r="L8" s="248">
        <v>144854</v>
      </c>
      <c r="M8" s="33">
        <v>21.7</v>
      </c>
      <c r="N8" s="248">
        <v>30172</v>
      </c>
      <c r="O8" s="39">
        <v>28.7</v>
      </c>
    </row>
    <row r="9" spans="1:15" ht="19.5" customHeight="1" x14ac:dyDescent="0.25">
      <c r="A9" s="145">
        <v>2011</v>
      </c>
      <c r="B9" s="247">
        <v>929</v>
      </c>
      <c r="C9" s="146">
        <v>23.7</v>
      </c>
      <c r="D9" s="247">
        <v>7109</v>
      </c>
      <c r="E9" s="146">
        <v>17.100000000000001</v>
      </c>
      <c r="F9" s="247">
        <v>25577</v>
      </c>
      <c r="G9" s="146">
        <v>0.5</v>
      </c>
      <c r="H9" s="247">
        <v>3874</v>
      </c>
      <c r="I9" s="146">
        <v>27</v>
      </c>
      <c r="J9" s="247">
        <v>10526</v>
      </c>
      <c r="K9" s="146">
        <v>17.7</v>
      </c>
      <c r="L9" s="247">
        <v>176273</v>
      </c>
      <c r="M9" s="146">
        <v>21.7</v>
      </c>
      <c r="N9" s="247">
        <v>53471</v>
      </c>
      <c r="O9" s="147">
        <v>77.2</v>
      </c>
    </row>
    <row r="10" spans="1:15" ht="19.5" customHeight="1" x14ac:dyDescent="0.25">
      <c r="A10" s="34">
        <v>2012</v>
      </c>
      <c r="B10" s="248">
        <v>1084</v>
      </c>
      <c r="C10" s="33">
        <v>16.7</v>
      </c>
      <c r="D10" s="248">
        <v>7491</v>
      </c>
      <c r="E10" s="33">
        <v>5.4</v>
      </c>
      <c r="F10" s="248">
        <v>32454</v>
      </c>
      <c r="G10" s="33">
        <v>26.9</v>
      </c>
      <c r="H10" s="248">
        <v>4474</v>
      </c>
      <c r="I10" s="33">
        <v>15.5</v>
      </c>
      <c r="J10" s="248">
        <v>12176</v>
      </c>
      <c r="K10" s="33">
        <v>15.7</v>
      </c>
      <c r="L10" s="248">
        <v>211492</v>
      </c>
      <c r="M10" s="33">
        <v>20</v>
      </c>
      <c r="N10" s="248">
        <v>64943</v>
      </c>
      <c r="O10" s="39">
        <v>21.5</v>
      </c>
    </row>
    <row r="11" spans="1:15" ht="19.5" customHeight="1" x14ac:dyDescent="0.25">
      <c r="A11" s="145">
        <v>2013</v>
      </c>
      <c r="B11" s="247">
        <v>1267</v>
      </c>
      <c r="C11" s="146">
        <v>16.899999999999999</v>
      </c>
      <c r="D11" s="247">
        <v>8830</v>
      </c>
      <c r="E11" s="146">
        <v>17.899999999999999</v>
      </c>
      <c r="F11" s="247">
        <v>50297</v>
      </c>
      <c r="G11" s="146">
        <v>55</v>
      </c>
      <c r="H11" s="247">
        <v>6321</v>
      </c>
      <c r="I11" s="146">
        <v>41.3</v>
      </c>
      <c r="J11" s="247">
        <v>14059</v>
      </c>
      <c r="K11" s="146">
        <v>15.5</v>
      </c>
      <c r="L11" s="247">
        <v>261392</v>
      </c>
      <c r="M11" s="146">
        <v>23.6</v>
      </c>
      <c r="N11" s="247">
        <v>69390</v>
      </c>
      <c r="O11" s="147">
        <v>6.8</v>
      </c>
    </row>
    <row r="12" spans="1:15" ht="19.5" customHeight="1" x14ac:dyDescent="0.25">
      <c r="A12" s="34">
        <v>2015</v>
      </c>
      <c r="B12" s="248">
        <v>1296</v>
      </c>
      <c r="C12" s="33">
        <v>2.2999999999999998</v>
      </c>
      <c r="D12" s="248">
        <v>8182</v>
      </c>
      <c r="E12" s="33">
        <v>-7.3</v>
      </c>
      <c r="F12" s="248">
        <v>37822</v>
      </c>
      <c r="G12" s="33">
        <v>-24.8</v>
      </c>
      <c r="H12" s="248">
        <v>4922</v>
      </c>
      <c r="I12" s="33">
        <v>-22.1</v>
      </c>
      <c r="J12" s="248">
        <v>14294</v>
      </c>
      <c r="K12" s="33">
        <v>1.7</v>
      </c>
      <c r="L12" s="248">
        <v>417199</v>
      </c>
      <c r="M12" s="33">
        <v>59.6</v>
      </c>
      <c r="N12" s="248">
        <v>99975</v>
      </c>
      <c r="O12" s="39">
        <v>44.1</v>
      </c>
    </row>
    <row r="13" spans="1:15" ht="19.5" customHeight="1" x14ac:dyDescent="0.25">
      <c r="A13" s="145">
        <v>2016</v>
      </c>
      <c r="B13" s="247">
        <v>1484</v>
      </c>
      <c r="C13" s="146">
        <v>14.5</v>
      </c>
      <c r="D13" s="247">
        <v>9132</v>
      </c>
      <c r="E13" s="146">
        <v>11.6</v>
      </c>
      <c r="F13" s="247">
        <v>44475</v>
      </c>
      <c r="G13" s="146">
        <v>17.600000000000001</v>
      </c>
      <c r="H13" s="247">
        <v>7749</v>
      </c>
      <c r="I13" s="146">
        <v>57.4</v>
      </c>
      <c r="J13" s="247">
        <v>16736</v>
      </c>
      <c r="K13" s="146">
        <v>17.100000000000001</v>
      </c>
      <c r="L13" s="247">
        <v>356557</v>
      </c>
      <c r="M13" s="146">
        <v>-14.5</v>
      </c>
      <c r="N13" s="247">
        <v>122437</v>
      </c>
      <c r="O13" s="147">
        <v>22.5</v>
      </c>
    </row>
    <row r="14" spans="1:15" ht="19.5" customHeight="1" x14ac:dyDescent="0.25">
      <c r="A14" s="34">
        <v>2017</v>
      </c>
      <c r="B14" s="248">
        <v>1618</v>
      </c>
      <c r="C14" s="33">
        <v>9</v>
      </c>
      <c r="D14" s="248">
        <v>10167</v>
      </c>
      <c r="E14" s="33">
        <v>11.3</v>
      </c>
      <c r="F14" s="248">
        <v>43024</v>
      </c>
      <c r="G14" s="33">
        <v>-3.3</v>
      </c>
      <c r="H14" s="248">
        <v>6125</v>
      </c>
      <c r="I14" s="33">
        <v>-21</v>
      </c>
      <c r="J14" s="248">
        <v>11918</v>
      </c>
      <c r="K14" s="33">
        <v>-28.8</v>
      </c>
      <c r="L14" s="248">
        <v>316484</v>
      </c>
      <c r="M14" s="33">
        <v>-11.2</v>
      </c>
      <c r="N14" s="248">
        <v>113511</v>
      </c>
      <c r="O14" s="39">
        <v>-7.3</v>
      </c>
    </row>
    <row r="15" spans="1:15" ht="19.5" customHeight="1" x14ac:dyDescent="0.25">
      <c r="A15" s="145">
        <v>2018</v>
      </c>
      <c r="B15" s="247">
        <v>1666</v>
      </c>
      <c r="C15" s="146">
        <v>3</v>
      </c>
      <c r="D15" s="247">
        <v>8920</v>
      </c>
      <c r="E15" s="146">
        <v>-12.3</v>
      </c>
      <c r="F15" s="247">
        <v>37860</v>
      </c>
      <c r="G15" s="146">
        <v>-12</v>
      </c>
      <c r="H15" s="247">
        <v>6097</v>
      </c>
      <c r="I15" s="146">
        <v>-0.5</v>
      </c>
      <c r="J15" s="247">
        <v>10696</v>
      </c>
      <c r="K15" s="146">
        <v>-10.3</v>
      </c>
      <c r="L15" s="247">
        <v>266593</v>
      </c>
      <c r="M15" s="146">
        <v>-15.8</v>
      </c>
      <c r="N15" s="247">
        <v>56577</v>
      </c>
      <c r="O15" s="147">
        <v>-50.2</v>
      </c>
    </row>
    <row r="16" spans="1:15" ht="19.5" customHeight="1" x14ac:dyDescent="0.25">
      <c r="A16" s="34">
        <v>2019</v>
      </c>
      <c r="B16" s="248">
        <v>2282</v>
      </c>
      <c r="C16" s="33">
        <v>37</v>
      </c>
      <c r="D16" s="248">
        <v>14708</v>
      </c>
      <c r="E16" s="33">
        <v>64.900000000000006</v>
      </c>
      <c r="F16" s="248">
        <v>80863</v>
      </c>
      <c r="G16" s="33">
        <v>113.6</v>
      </c>
      <c r="H16" s="248">
        <v>13992</v>
      </c>
      <c r="I16" s="33">
        <v>129.5</v>
      </c>
      <c r="J16" s="248">
        <v>18939</v>
      </c>
      <c r="K16" s="33">
        <v>77.099999999999994</v>
      </c>
      <c r="L16" s="248">
        <v>577229</v>
      </c>
      <c r="M16" s="33">
        <v>116.5</v>
      </c>
      <c r="N16" s="248">
        <v>202832</v>
      </c>
      <c r="O16" s="39">
        <v>258.5</v>
      </c>
    </row>
    <row r="17" spans="1:15" ht="19.5" customHeight="1" x14ac:dyDescent="0.25">
      <c r="A17" s="145">
        <v>2020</v>
      </c>
      <c r="B17" s="247">
        <v>2291</v>
      </c>
      <c r="C17" s="146">
        <v>0.4</v>
      </c>
      <c r="D17" s="247">
        <v>12989</v>
      </c>
      <c r="E17" s="146">
        <v>-11.7</v>
      </c>
      <c r="F17" s="247">
        <v>61785</v>
      </c>
      <c r="G17" s="146">
        <v>-23.6</v>
      </c>
      <c r="H17" s="247">
        <v>7805</v>
      </c>
      <c r="I17" s="146">
        <v>-44.2</v>
      </c>
      <c r="J17" s="247">
        <v>11930</v>
      </c>
      <c r="K17" s="146">
        <v>-37</v>
      </c>
      <c r="L17" s="247">
        <v>384688</v>
      </c>
      <c r="M17" s="146">
        <v>-33.4</v>
      </c>
      <c r="N17" s="247">
        <v>168344</v>
      </c>
      <c r="O17" s="147">
        <v>-17</v>
      </c>
    </row>
    <row r="18" spans="1:15" ht="19.5" customHeight="1" x14ac:dyDescent="0.25">
      <c r="A18" s="145">
        <v>2021</v>
      </c>
      <c r="B18" s="247">
        <v>2313</v>
      </c>
      <c r="C18" s="146">
        <f>B18/B17*100-100</f>
        <v>0.96027935399389719</v>
      </c>
      <c r="D18" s="247">
        <v>6827</v>
      </c>
      <c r="E18" s="146">
        <f>D18/D17*100-100</f>
        <v>-47.440141658326276</v>
      </c>
      <c r="F18" s="247">
        <v>29812</v>
      </c>
      <c r="G18" s="146">
        <f>F18/F17*100-100</f>
        <v>-51.748806344582015</v>
      </c>
      <c r="H18" s="247">
        <v>12130</v>
      </c>
      <c r="I18" s="146">
        <f>H18/H17*100-100</f>
        <v>55.413196668802044</v>
      </c>
      <c r="J18" s="247">
        <v>17910</v>
      </c>
      <c r="K18" s="146">
        <f>J18/J17*100-100</f>
        <v>50.125733445096387</v>
      </c>
      <c r="L18" s="247">
        <v>664933</v>
      </c>
      <c r="M18" s="146">
        <f>L18/L17*100-100</f>
        <v>72.849945930208378</v>
      </c>
      <c r="N18" s="247">
        <v>256478</v>
      </c>
      <c r="O18" s="147">
        <f>N18/N17*100-100</f>
        <v>52.353514232761484</v>
      </c>
    </row>
    <row r="19" spans="1:15" ht="19.5" customHeight="1" thickBot="1" x14ac:dyDescent="0.3">
      <c r="A19" s="135">
        <v>2022</v>
      </c>
      <c r="B19" s="249">
        <v>2457</v>
      </c>
      <c r="C19" s="138">
        <f>ROUND((B19/B18*100-100),1)</f>
        <v>6.2</v>
      </c>
      <c r="D19" s="249">
        <v>7709</v>
      </c>
      <c r="E19" s="138">
        <f>ROUND((D19/D18*100-100),1)</f>
        <v>12.9</v>
      </c>
      <c r="F19" s="249">
        <v>42301</v>
      </c>
      <c r="G19" s="138">
        <f>ROUND((F19/F18*100-100),1)</f>
        <v>41.9</v>
      </c>
      <c r="H19" s="249">
        <v>12918</v>
      </c>
      <c r="I19" s="138">
        <f>ROUND((H19/H18*100-100),1)</f>
        <v>6.5</v>
      </c>
      <c r="J19" s="249">
        <v>22148</v>
      </c>
      <c r="K19" s="138">
        <f>ROUND((J19/J18*100-100),1)</f>
        <v>23.7</v>
      </c>
      <c r="L19" s="249">
        <v>883237</v>
      </c>
      <c r="M19" s="138">
        <f>ROUND((L19/L18*100-100),1)</f>
        <v>32.799999999999997</v>
      </c>
      <c r="N19" s="249">
        <v>278728</v>
      </c>
      <c r="O19" s="232">
        <f>ROUND((N19/N18*100-100),1)</f>
        <v>8.6999999999999993</v>
      </c>
    </row>
    <row r="20" spans="1:15" ht="13.35" customHeight="1" x14ac:dyDescent="0.25">
      <c r="A20" s="251">
        <v>2008</v>
      </c>
      <c r="B20" s="252" t="s">
        <v>20</v>
      </c>
      <c r="C20" s="252"/>
      <c r="D20" s="252"/>
      <c r="E20" s="252"/>
      <c r="F20" s="252"/>
    </row>
    <row r="21" spans="1:15" ht="13.9" customHeight="1" x14ac:dyDescent="0.25">
      <c r="A21" s="251">
        <v>2014</v>
      </c>
      <c r="B21" s="252" t="s">
        <v>175</v>
      </c>
      <c r="C21" s="252"/>
      <c r="D21" s="252"/>
      <c r="E21" s="252"/>
      <c r="F21" s="252"/>
    </row>
    <row r="22" spans="1:15" x14ac:dyDescent="0.25">
      <c r="C22" s="27"/>
      <c r="D22" s="27"/>
    </row>
  </sheetData>
  <mergeCells count="6">
    <mergeCell ref="B20:F20"/>
    <mergeCell ref="B21:F21"/>
    <mergeCell ref="A3:B3"/>
    <mergeCell ref="N3:O3"/>
    <mergeCell ref="A1:O1"/>
    <mergeCell ref="A2:O2"/>
  </mergeCells>
  <printOptions horizontalCentered="1"/>
  <pageMargins left="0.43307086614173201" right="0.43307086614173201" top="0.74803149606299202" bottom="0.74803149606299202" header="0.31496062992126" footer="0.31496062992126"/>
  <pageSetup paperSize="9" firstPageNumber="4" orientation="landscape" useFirstPageNumber="1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7"/>
  <sheetViews>
    <sheetView rightToLeft="1" zoomScale="106" zoomScaleNormal="106" workbookViewId="0">
      <selection activeCell="O3" sqref="O3:P3"/>
    </sheetView>
  </sheetViews>
  <sheetFormatPr defaultColWidth="9.140625" defaultRowHeight="15.75" customHeight="1" x14ac:dyDescent="0.2"/>
  <cols>
    <col min="1" max="1" width="9.140625" style="6" customWidth="1"/>
    <col min="2" max="2" width="12.42578125" style="3" customWidth="1"/>
    <col min="3" max="3" width="7.28515625" style="3" customWidth="1"/>
    <col min="4" max="4" width="6.85546875" style="3" customWidth="1"/>
    <col min="5" max="5" width="7.28515625" style="3" customWidth="1"/>
    <col min="6" max="6" width="9.85546875" style="3" customWidth="1"/>
    <col min="7" max="7" width="7.42578125" style="3" customWidth="1"/>
    <col min="8" max="8" width="9.85546875" style="3" customWidth="1"/>
    <col min="9" max="9" width="9.140625" style="3" customWidth="1"/>
    <col min="10" max="10" width="10.140625" style="3" customWidth="1"/>
    <col min="11" max="11" width="7.140625" style="3" customWidth="1"/>
    <col min="12" max="12" width="8.7109375" style="3" customWidth="1"/>
    <col min="13" max="13" width="7.42578125" style="3" customWidth="1"/>
    <col min="14" max="14" width="9.5703125" style="3" customWidth="1"/>
    <col min="15" max="15" width="7.5703125" style="3" customWidth="1"/>
    <col min="16" max="16" width="12.7109375" style="7" customWidth="1"/>
    <col min="17" max="17" width="12.28515625" style="3" customWidth="1"/>
    <col min="18" max="16384" width="9.140625" style="3"/>
  </cols>
  <sheetData>
    <row r="1" spans="1:17" ht="15.75" customHeight="1" x14ac:dyDescent="0.2">
      <c r="A1" s="255" t="s">
        <v>184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7" ht="15.75" customHeight="1" x14ac:dyDescent="0.2">
      <c r="A2" s="259" t="s">
        <v>198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7" ht="15.75" customHeight="1" thickBot="1" x14ac:dyDescent="0.25">
      <c r="A3" s="260"/>
      <c r="B3" s="26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261"/>
      <c r="P3" s="261"/>
    </row>
    <row r="4" spans="1:17" ht="38.25" customHeight="1" x14ac:dyDescent="0.2">
      <c r="A4" s="262" t="s">
        <v>21</v>
      </c>
      <c r="B4" s="257" t="s">
        <v>3</v>
      </c>
      <c r="C4" s="257" t="s">
        <v>22</v>
      </c>
      <c r="D4" s="257" t="s">
        <v>5</v>
      </c>
      <c r="E4" s="257" t="s">
        <v>22</v>
      </c>
      <c r="F4" s="136" t="s">
        <v>23</v>
      </c>
      <c r="G4" s="257" t="s">
        <v>22</v>
      </c>
      <c r="H4" s="257" t="s">
        <v>24</v>
      </c>
      <c r="I4" s="257" t="s">
        <v>22</v>
      </c>
      <c r="J4" s="257" t="s">
        <v>25</v>
      </c>
      <c r="K4" s="257" t="s">
        <v>22</v>
      </c>
      <c r="L4" s="136" t="s">
        <v>26</v>
      </c>
      <c r="M4" s="257" t="s">
        <v>22</v>
      </c>
      <c r="N4" s="136" t="s">
        <v>27</v>
      </c>
      <c r="O4" s="257" t="s">
        <v>22</v>
      </c>
      <c r="P4" s="265" t="s">
        <v>28</v>
      </c>
    </row>
    <row r="5" spans="1:17" ht="21" customHeight="1" x14ac:dyDescent="0.2">
      <c r="A5" s="263"/>
      <c r="B5" s="258"/>
      <c r="C5" s="258"/>
      <c r="D5" s="258"/>
      <c r="E5" s="258"/>
      <c r="F5" s="131" t="s">
        <v>29</v>
      </c>
      <c r="G5" s="258"/>
      <c r="H5" s="258"/>
      <c r="I5" s="258"/>
      <c r="J5" s="258"/>
      <c r="K5" s="258"/>
      <c r="L5" s="131" t="s">
        <v>29</v>
      </c>
      <c r="M5" s="258"/>
      <c r="N5" s="131" t="s">
        <v>29</v>
      </c>
      <c r="O5" s="258"/>
      <c r="P5" s="266"/>
    </row>
    <row r="6" spans="1:17" ht="59.45" customHeight="1" thickBot="1" x14ac:dyDescent="0.25">
      <c r="A6" s="264"/>
      <c r="B6" s="137" t="s">
        <v>30</v>
      </c>
      <c r="C6" s="137" t="s">
        <v>31</v>
      </c>
      <c r="D6" s="137" t="s">
        <v>32</v>
      </c>
      <c r="E6" s="137" t="s">
        <v>31</v>
      </c>
      <c r="F6" s="137" t="s">
        <v>33</v>
      </c>
      <c r="G6" s="137" t="s">
        <v>31</v>
      </c>
      <c r="H6" s="137" t="s">
        <v>34</v>
      </c>
      <c r="I6" s="137" t="s">
        <v>31</v>
      </c>
      <c r="J6" s="137" t="s">
        <v>35</v>
      </c>
      <c r="K6" s="137" t="s">
        <v>31</v>
      </c>
      <c r="L6" s="137" t="s">
        <v>36</v>
      </c>
      <c r="M6" s="137" t="s">
        <v>31</v>
      </c>
      <c r="N6" s="137" t="s">
        <v>37</v>
      </c>
      <c r="O6" s="137" t="s">
        <v>31</v>
      </c>
      <c r="P6" s="267"/>
    </row>
    <row r="7" spans="1:17" ht="15.75" customHeight="1" x14ac:dyDescent="0.2">
      <c r="A7" s="167" t="s">
        <v>38</v>
      </c>
      <c r="B7" s="168">
        <v>156</v>
      </c>
      <c r="C7" s="169">
        <v>6.3</v>
      </c>
      <c r="D7" s="168">
        <v>476</v>
      </c>
      <c r="E7" s="169">
        <v>6.2</v>
      </c>
      <c r="F7" s="170">
        <v>1448.36</v>
      </c>
      <c r="G7" s="169">
        <v>3.4</v>
      </c>
      <c r="H7" s="168">
        <v>301362</v>
      </c>
      <c r="I7" s="169">
        <v>2.2999999999999998</v>
      </c>
      <c r="J7" s="168">
        <v>544930</v>
      </c>
      <c r="K7" s="169">
        <v>2.5</v>
      </c>
      <c r="L7" s="170">
        <v>24087</v>
      </c>
      <c r="M7" s="169">
        <v>2.7</v>
      </c>
      <c r="N7" s="170">
        <v>11503.514999999999</v>
      </c>
      <c r="O7" s="169">
        <v>4.0999999999999996</v>
      </c>
      <c r="P7" s="171" t="s">
        <v>39</v>
      </c>
    </row>
    <row r="8" spans="1:17" ht="15.75" customHeight="1" x14ac:dyDescent="0.2">
      <c r="A8" s="172" t="s">
        <v>40</v>
      </c>
      <c r="B8" s="173">
        <v>24</v>
      </c>
      <c r="C8" s="234">
        <v>1</v>
      </c>
      <c r="D8" s="173">
        <v>62</v>
      </c>
      <c r="E8" s="234">
        <v>0.8</v>
      </c>
      <c r="F8" s="235">
        <v>270.41399999999999</v>
      </c>
      <c r="G8" s="234">
        <v>0.6</v>
      </c>
      <c r="H8" s="173">
        <v>114323</v>
      </c>
      <c r="I8" s="234">
        <v>0.9</v>
      </c>
      <c r="J8" s="173">
        <v>81621</v>
      </c>
      <c r="K8" s="234">
        <v>0.4</v>
      </c>
      <c r="L8" s="235">
        <v>3223.4780000000001</v>
      </c>
      <c r="M8" s="234">
        <v>0.4</v>
      </c>
      <c r="N8" s="235">
        <v>1223.3130000000001</v>
      </c>
      <c r="O8" s="234">
        <v>0.4</v>
      </c>
      <c r="P8" s="233" t="s">
        <v>41</v>
      </c>
    </row>
    <row r="9" spans="1:17" ht="15.75" customHeight="1" x14ac:dyDescent="0.2">
      <c r="A9" s="175" t="s">
        <v>42</v>
      </c>
      <c r="B9" s="176">
        <v>320</v>
      </c>
      <c r="C9" s="169">
        <v>13</v>
      </c>
      <c r="D9" s="176">
        <v>1016</v>
      </c>
      <c r="E9" s="169">
        <v>13.2</v>
      </c>
      <c r="F9" s="170">
        <v>4797.1319999999996</v>
      </c>
      <c r="G9" s="169">
        <v>11.3</v>
      </c>
      <c r="H9" s="176">
        <v>3369093</v>
      </c>
      <c r="I9" s="169">
        <v>26.1</v>
      </c>
      <c r="J9" s="176">
        <v>3296014</v>
      </c>
      <c r="K9" s="169">
        <v>14.9</v>
      </c>
      <c r="L9" s="170">
        <v>188683.16200000001</v>
      </c>
      <c r="M9" s="169">
        <v>21.4</v>
      </c>
      <c r="N9" s="170">
        <v>37154.870999999999</v>
      </c>
      <c r="O9" s="169">
        <v>13.3</v>
      </c>
      <c r="P9" s="177" t="s">
        <v>43</v>
      </c>
    </row>
    <row r="10" spans="1:17" ht="15.75" customHeight="1" x14ac:dyDescent="0.2">
      <c r="A10" s="172" t="s">
        <v>44</v>
      </c>
      <c r="B10" s="173">
        <v>27</v>
      </c>
      <c r="C10" s="234">
        <v>1.1000000000000001</v>
      </c>
      <c r="D10" s="173">
        <v>85</v>
      </c>
      <c r="E10" s="234">
        <v>1.1000000000000001</v>
      </c>
      <c r="F10" s="235">
        <v>211.72</v>
      </c>
      <c r="G10" s="234">
        <v>0.5</v>
      </c>
      <c r="H10" s="173">
        <v>97497</v>
      </c>
      <c r="I10" s="234">
        <v>0.7</v>
      </c>
      <c r="J10" s="173">
        <v>149167</v>
      </c>
      <c r="K10" s="234">
        <v>0.7</v>
      </c>
      <c r="L10" s="235">
        <v>2589.4340000000002</v>
      </c>
      <c r="M10" s="234">
        <v>0.2</v>
      </c>
      <c r="N10" s="235">
        <v>1073.0070000000001</v>
      </c>
      <c r="O10" s="234">
        <v>0.4</v>
      </c>
      <c r="P10" s="174" t="s">
        <v>45</v>
      </c>
    </row>
    <row r="11" spans="1:17" ht="15.75" customHeight="1" x14ac:dyDescent="0.2">
      <c r="A11" s="175" t="s">
        <v>46</v>
      </c>
      <c r="B11" s="176">
        <v>461</v>
      </c>
      <c r="C11" s="169">
        <v>18.8</v>
      </c>
      <c r="D11" s="176">
        <v>2130</v>
      </c>
      <c r="E11" s="169">
        <v>27.6</v>
      </c>
      <c r="F11" s="170">
        <v>17762.026999999998</v>
      </c>
      <c r="G11" s="169">
        <v>42</v>
      </c>
      <c r="H11" s="176">
        <v>2787078</v>
      </c>
      <c r="I11" s="169">
        <v>21.6</v>
      </c>
      <c r="J11" s="176">
        <v>5443520</v>
      </c>
      <c r="K11" s="169">
        <v>24.6</v>
      </c>
      <c r="L11" s="170">
        <v>364282.74800000002</v>
      </c>
      <c r="M11" s="169">
        <v>41.2</v>
      </c>
      <c r="N11" s="170">
        <v>122353.204</v>
      </c>
      <c r="O11" s="169">
        <v>43.9</v>
      </c>
      <c r="P11" s="177" t="s">
        <v>47</v>
      </c>
    </row>
    <row r="12" spans="1:17" ht="15.75" customHeight="1" x14ac:dyDescent="0.2">
      <c r="A12" s="172" t="s">
        <v>48</v>
      </c>
      <c r="B12" s="173">
        <v>2</v>
      </c>
      <c r="C12" s="234">
        <v>0.1</v>
      </c>
      <c r="D12" s="173">
        <v>3</v>
      </c>
      <c r="E12" s="234">
        <v>0.1</v>
      </c>
      <c r="F12" s="235">
        <v>3.85</v>
      </c>
      <c r="G12" s="234">
        <v>0</v>
      </c>
      <c r="H12" s="173">
        <v>204</v>
      </c>
      <c r="I12" s="234">
        <v>0</v>
      </c>
      <c r="J12" s="173">
        <v>237</v>
      </c>
      <c r="K12" s="234">
        <v>0</v>
      </c>
      <c r="L12" s="235">
        <v>74.27</v>
      </c>
      <c r="M12" s="234">
        <v>0</v>
      </c>
      <c r="N12" s="235">
        <v>19.11</v>
      </c>
      <c r="O12" s="234">
        <v>0</v>
      </c>
      <c r="P12" s="174" t="s">
        <v>49</v>
      </c>
    </row>
    <row r="13" spans="1:17" ht="15.75" customHeight="1" x14ac:dyDescent="0.2">
      <c r="A13" s="175" t="s">
        <v>50</v>
      </c>
      <c r="B13" s="176">
        <v>7</v>
      </c>
      <c r="C13" s="169">
        <v>0.3</v>
      </c>
      <c r="D13" s="176">
        <v>56</v>
      </c>
      <c r="E13" s="169">
        <v>0.7</v>
      </c>
      <c r="F13" s="170">
        <v>394.5</v>
      </c>
      <c r="G13" s="169">
        <v>0.9</v>
      </c>
      <c r="H13" s="176">
        <v>33105</v>
      </c>
      <c r="I13" s="169">
        <v>0.3</v>
      </c>
      <c r="J13" s="176">
        <v>32835</v>
      </c>
      <c r="K13" s="169">
        <v>0.1</v>
      </c>
      <c r="L13" s="170">
        <v>1408.018</v>
      </c>
      <c r="M13" s="169">
        <v>0.2</v>
      </c>
      <c r="N13" s="170">
        <v>502.25</v>
      </c>
      <c r="O13" s="169">
        <v>0.2</v>
      </c>
      <c r="P13" s="177" t="s">
        <v>51</v>
      </c>
    </row>
    <row r="14" spans="1:17" ht="15.75" customHeight="1" x14ac:dyDescent="0.2">
      <c r="A14" s="172" t="s">
        <v>52</v>
      </c>
      <c r="B14" s="173">
        <v>403</v>
      </c>
      <c r="C14" s="234">
        <v>16.399999999999999</v>
      </c>
      <c r="D14" s="173">
        <v>1320</v>
      </c>
      <c r="E14" s="234">
        <v>17.100000000000001</v>
      </c>
      <c r="F14" s="235">
        <v>7313.1559999999999</v>
      </c>
      <c r="G14" s="234">
        <v>17.3</v>
      </c>
      <c r="H14" s="173">
        <v>1083674</v>
      </c>
      <c r="I14" s="234">
        <v>8.4</v>
      </c>
      <c r="J14" s="173">
        <v>2413941</v>
      </c>
      <c r="K14" s="234">
        <v>10.9</v>
      </c>
      <c r="L14" s="235">
        <v>86466.637000000002</v>
      </c>
      <c r="M14" s="234">
        <v>9.6999999999999993</v>
      </c>
      <c r="N14" s="235">
        <v>41786.851999999999</v>
      </c>
      <c r="O14" s="234">
        <v>15</v>
      </c>
      <c r="P14" s="174" t="s">
        <v>53</v>
      </c>
    </row>
    <row r="15" spans="1:17" ht="15.75" customHeight="1" x14ac:dyDescent="0.2">
      <c r="A15" s="175" t="s">
        <v>54</v>
      </c>
      <c r="B15" s="176">
        <v>6</v>
      </c>
      <c r="C15" s="169">
        <v>0.2</v>
      </c>
      <c r="D15" s="176">
        <v>14</v>
      </c>
      <c r="E15" s="169">
        <v>0.2</v>
      </c>
      <c r="F15" s="170">
        <v>23.225000000000001</v>
      </c>
      <c r="G15" s="169">
        <v>0.1</v>
      </c>
      <c r="H15" s="176">
        <v>23250</v>
      </c>
      <c r="I15" s="169">
        <v>0.2</v>
      </c>
      <c r="J15" s="176">
        <v>23669</v>
      </c>
      <c r="K15" s="169">
        <v>0.1</v>
      </c>
      <c r="L15" s="170">
        <v>868.24</v>
      </c>
      <c r="M15" s="169">
        <v>0.1</v>
      </c>
      <c r="N15" s="170">
        <v>274.37200000000001</v>
      </c>
      <c r="O15" s="169">
        <v>0.1</v>
      </c>
      <c r="P15" s="177" t="s">
        <v>55</v>
      </c>
    </row>
    <row r="16" spans="1:17" ht="15.75" customHeight="1" x14ac:dyDescent="0.2">
      <c r="A16" s="172" t="s">
        <v>56</v>
      </c>
      <c r="B16" s="173">
        <v>673</v>
      </c>
      <c r="C16" s="234">
        <v>27.4</v>
      </c>
      <c r="D16" s="173">
        <v>1602</v>
      </c>
      <c r="E16" s="234">
        <v>20.8</v>
      </c>
      <c r="F16" s="235">
        <v>6037.4160000000002</v>
      </c>
      <c r="G16" s="234">
        <v>14.3</v>
      </c>
      <c r="H16" s="173">
        <v>3629079</v>
      </c>
      <c r="I16" s="234">
        <v>28.1</v>
      </c>
      <c r="J16" s="173">
        <v>6646838</v>
      </c>
      <c r="K16" s="234">
        <v>30</v>
      </c>
      <c r="L16" s="235">
        <v>107928.349</v>
      </c>
      <c r="M16" s="234">
        <v>12.2</v>
      </c>
      <c r="N16" s="235">
        <v>42091.406999999999</v>
      </c>
      <c r="O16" s="234">
        <v>15.1</v>
      </c>
      <c r="P16" s="174" t="s">
        <v>57</v>
      </c>
      <c r="Q16" s="3">
        <v>107928349</v>
      </c>
    </row>
    <row r="17" spans="1:16" ht="15.75" customHeight="1" x14ac:dyDescent="0.2">
      <c r="A17" s="175" t="s">
        <v>58</v>
      </c>
      <c r="B17" s="176">
        <v>14</v>
      </c>
      <c r="C17" s="169">
        <v>0.6</v>
      </c>
      <c r="D17" s="176">
        <v>24</v>
      </c>
      <c r="E17" s="169">
        <v>0.3</v>
      </c>
      <c r="F17" s="170">
        <v>22.6</v>
      </c>
      <c r="G17" s="169">
        <v>0.1</v>
      </c>
      <c r="H17" s="176">
        <v>5775</v>
      </c>
      <c r="I17" s="169">
        <v>0</v>
      </c>
      <c r="J17" s="176">
        <v>32628</v>
      </c>
      <c r="K17" s="169">
        <v>0.1</v>
      </c>
      <c r="L17" s="170">
        <v>511.12799999999999</v>
      </c>
      <c r="M17" s="169">
        <v>0.1</v>
      </c>
      <c r="N17" s="170">
        <v>125.384</v>
      </c>
      <c r="O17" s="169">
        <v>0</v>
      </c>
      <c r="P17" s="177" t="s">
        <v>59</v>
      </c>
    </row>
    <row r="18" spans="1:16" ht="15.75" customHeight="1" x14ac:dyDescent="0.2">
      <c r="A18" s="172" t="s">
        <v>60</v>
      </c>
      <c r="B18" s="173">
        <v>10</v>
      </c>
      <c r="C18" s="234">
        <v>0.4</v>
      </c>
      <c r="D18" s="173">
        <v>19</v>
      </c>
      <c r="E18" s="234">
        <v>0.3</v>
      </c>
      <c r="F18" s="235">
        <v>61.3</v>
      </c>
      <c r="G18" s="234">
        <v>0.1</v>
      </c>
      <c r="H18" s="173">
        <v>8736</v>
      </c>
      <c r="I18" s="234">
        <v>0.1</v>
      </c>
      <c r="J18" s="173">
        <v>65368</v>
      </c>
      <c r="K18" s="234">
        <v>0.3</v>
      </c>
      <c r="L18" s="235">
        <v>524.27800000000002</v>
      </c>
      <c r="M18" s="234">
        <v>0.1</v>
      </c>
      <c r="N18" s="235">
        <v>197.79900000000001</v>
      </c>
      <c r="O18" s="234">
        <v>0.1</v>
      </c>
      <c r="P18" s="181" t="s">
        <v>61</v>
      </c>
    </row>
    <row r="19" spans="1:16" ht="15.75" customHeight="1" x14ac:dyDescent="0.2">
      <c r="A19" s="175" t="s">
        <v>62</v>
      </c>
      <c r="B19" s="176">
        <v>277</v>
      </c>
      <c r="C19" s="169">
        <v>11.3</v>
      </c>
      <c r="D19" s="176">
        <v>664</v>
      </c>
      <c r="E19" s="169">
        <v>8.6</v>
      </c>
      <c r="F19" s="170">
        <v>3137.3029999999999</v>
      </c>
      <c r="G19" s="169">
        <v>7.4</v>
      </c>
      <c r="H19" s="176">
        <v>1231481</v>
      </c>
      <c r="I19" s="169">
        <v>9.5</v>
      </c>
      <c r="J19" s="176">
        <v>3073182</v>
      </c>
      <c r="K19" s="169">
        <v>13.8</v>
      </c>
      <c r="L19" s="170">
        <v>89106.194000000003</v>
      </c>
      <c r="M19" s="169">
        <v>10.1</v>
      </c>
      <c r="N19" s="170">
        <v>15550.308999999999</v>
      </c>
      <c r="O19" s="169">
        <v>5.6</v>
      </c>
      <c r="P19" s="177" t="s">
        <v>63</v>
      </c>
    </row>
    <row r="20" spans="1:16" ht="15.75" customHeight="1" x14ac:dyDescent="0.2">
      <c r="A20" s="172" t="s">
        <v>64</v>
      </c>
      <c r="B20" s="173">
        <v>6</v>
      </c>
      <c r="C20" s="234">
        <v>0.2</v>
      </c>
      <c r="D20" s="173">
        <v>11</v>
      </c>
      <c r="E20" s="234">
        <v>0.1</v>
      </c>
      <c r="F20" s="235">
        <v>22.04</v>
      </c>
      <c r="G20" s="234">
        <v>0.1</v>
      </c>
      <c r="H20" s="173">
        <v>9171</v>
      </c>
      <c r="I20" s="234">
        <v>0.1</v>
      </c>
      <c r="J20" s="173">
        <v>17020</v>
      </c>
      <c r="K20" s="234">
        <v>0.1</v>
      </c>
      <c r="L20" s="235">
        <v>735.20399999999995</v>
      </c>
      <c r="M20" s="234">
        <v>0.1</v>
      </c>
      <c r="N20" s="235">
        <v>281.40499999999997</v>
      </c>
      <c r="O20" s="234">
        <v>0.1</v>
      </c>
      <c r="P20" s="174" t="s">
        <v>65</v>
      </c>
    </row>
    <row r="21" spans="1:16" ht="15.75" customHeight="1" x14ac:dyDescent="0.2">
      <c r="A21" s="175" t="s">
        <v>66</v>
      </c>
      <c r="B21" s="176">
        <v>3</v>
      </c>
      <c r="C21" s="169">
        <v>0.1</v>
      </c>
      <c r="D21" s="176">
        <v>9</v>
      </c>
      <c r="E21" s="169">
        <v>0.1</v>
      </c>
      <c r="F21" s="170">
        <v>37.024999999999999</v>
      </c>
      <c r="G21" s="169">
        <v>0.1</v>
      </c>
      <c r="H21" s="176">
        <v>9450</v>
      </c>
      <c r="I21" s="169">
        <v>0.1</v>
      </c>
      <c r="J21" s="176">
        <v>13830</v>
      </c>
      <c r="K21" s="169">
        <v>0.1</v>
      </c>
      <c r="L21" s="170">
        <v>474.387</v>
      </c>
      <c r="M21" s="169">
        <v>0.1</v>
      </c>
      <c r="N21" s="170">
        <v>276.185</v>
      </c>
      <c r="O21" s="169">
        <v>0.1</v>
      </c>
      <c r="P21" s="177" t="s">
        <v>67</v>
      </c>
    </row>
    <row r="22" spans="1:16" ht="15.75" customHeight="1" x14ac:dyDescent="0.2">
      <c r="A22" s="172" t="s">
        <v>68</v>
      </c>
      <c r="B22" s="173">
        <v>10</v>
      </c>
      <c r="C22" s="234">
        <v>0.4</v>
      </c>
      <c r="D22" s="173">
        <v>33</v>
      </c>
      <c r="E22" s="234">
        <v>0.4</v>
      </c>
      <c r="F22" s="235">
        <v>96.3</v>
      </c>
      <c r="G22" s="234">
        <v>0.2</v>
      </c>
      <c r="H22" s="173">
        <v>26840</v>
      </c>
      <c r="I22" s="234">
        <v>0.2</v>
      </c>
      <c r="J22" s="173">
        <v>58060</v>
      </c>
      <c r="K22" s="234">
        <v>0.3</v>
      </c>
      <c r="L22" s="235">
        <v>2021.79</v>
      </c>
      <c r="M22" s="234">
        <v>0.2</v>
      </c>
      <c r="N22" s="235">
        <v>455.291</v>
      </c>
      <c r="O22" s="234">
        <v>0.2</v>
      </c>
      <c r="P22" s="174" t="s">
        <v>69</v>
      </c>
    </row>
    <row r="23" spans="1:16" ht="15.75" customHeight="1" x14ac:dyDescent="0.2">
      <c r="A23" s="175" t="s">
        <v>70</v>
      </c>
      <c r="B23" s="176">
        <v>9</v>
      </c>
      <c r="C23" s="169">
        <v>0.4</v>
      </c>
      <c r="D23" s="176">
        <v>18</v>
      </c>
      <c r="E23" s="169">
        <v>0.2</v>
      </c>
      <c r="F23" s="170">
        <v>40.200000000000003</v>
      </c>
      <c r="G23" s="169">
        <v>0.1</v>
      </c>
      <c r="H23" s="176">
        <v>18660</v>
      </c>
      <c r="I23" s="169">
        <v>0.1</v>
      </c>
      <c r="J23" s="176">
        <v>22360</v>
      </c>
      <c r="K23" s="169">
        <v>0.1</v>
      </c>
      <c r="L23" s="170">
        <v>495.95</v>
      </c>
      <c r="M23" s="169">
        <v>0.1</v>
      </c>
      <c r="N23" s="170">
        <v>172.35</v>
      </c>
      <c r="O23" s="169">
        <v>0.1</v>
      </c>
      <c r="P23" s="177" t="s">
        <v>71</v>
      </c>
    </row>
    <row r="24" spans="1:16" ht="15.75" customHeight="1" x14ac:dyDescent="0.2">
      <c r="A24" s="172" t="s">
        <v>72</v>
      </c>
      <c r="B24" s="173">
        <v>49</v>
      </c>
      <c r="C24" s="234">
        <v>2</v>
      </c>
      <c r="D24" s="173">
        <v>167</v>
      </c>
      <c r="E24" s="234">
        <v>2.2000000000000002</v>
      </c>
      <c r="F24" s="235">
        <v>622.52</v>
      </c>
      <c r="G24" s="234">
        <v>1.5</v>
      </c>
      <c r="H24" s="173">
        <v>168866</v>
      </c>
      <c r="I24" s="234">
        <v>1.3</v>
      </c>
      <c r="J24" s="173">
        <v>232443</v>
      </c>
      <c r="K24" s="234">
        <v>1</v>
      </c>
      <c r="L24" s="235">
        <v>9760.3539999999994</v>
      </c>
      <c r="M24" s="234">
        <v>1.1000000000000001</v>
      </c>
      <c r="N24" s="235">
        <v>3687.35</v>
      </c>
      <c r="O24" s="234">
        <v>1.3</v>
      </c>
      <c r="P24" s="174" t="s">
        <v>73</v>
      </c>
    </row>
    <row r="25" spans="1:16" s="4" customFormat="1" ht="15.75" customHeight="1" thickBot="1" x14ac:dyDescent="0.25">
      <c r="A25" s="178" t="s">
        <v>74</v>
      </c>
      <c r="B25" s="179">
        <v>2457</v>
      </c>
      <c r="C25" s="179">
        <v>100</v>
      </c>
      <c r="D25" s="179">
        <v>7709</v>
      </c>
      <c r="E25" s="179">
        <v>100</v>
      </c>
      <c r="F25" s="179">
        <v>42301.088000000003</v>
      </c>
      <c r="G25" s="179">
        <v>99.999999999999972</v>
      </c>
      <c r="H25" s="179">
        <v>12917644</v>
      </c>
      <c r="I25" s="179">
        <v>99.999999999999972</v>
      </c>
      <c r="J25" s="179">
        <v>22147663</v>
      </c>
      <c r="K25" s="179">
        <v>99.999999999999972</v>
      </c>
      <c r="L25" s="179">
        <v>883236.9500000003</v>
      </c>
      <c r="M25" s="179">
        <v>99.999999999999972</v>
      </c>
      <c r="N25" s="179">
        <v>278727.97399999999</v>
      </c>
      <c r="O25" s="179">
        <v>99.999999999999957</v>
      </c>
      <c r="P25" s="180" t="s">
        <v>75</v>
      </c>
    </row>
    <row r="27" spans="1:16" ht="15.75" customHeight="1" x14ac:dyDescent="0.2">
      <c r="O27" s="7"/>
      <c r="P27" s="3"/>
    </row>
  </sheetData>
  <mergeCells count="17">
    <mergeCell ref="A1:P1"/>
    <mergeCell ref="A2:P2"/>
    <mergeCell ref="A3:B3"/>
    <mergeCell ref="O3:P3"/>
    <mergeCell ref="A4:A6"/>
    <mergeCell ref="B4:B5"/>
    <mergeCell ref="C4:C5"/>
    <mergeCell ref="D4:D5"/>
    <mergeCell ref="E4:E5"/>
    <mergeCell ref="G4:G5"/>
    <mergeCell ref="P4:P6"/>
    <mergeCell ref="H4:H5"/>
    <mergeCell ref="I4:I5"/>
    <mergeCell ref="J4:J5"/>
    <mergeCell ref="K4:K5"/>
    <mergeCell ref="M4:M5"/>
    <mergeCell ref="O4:O5"/>
  </mergeCells>
  <printOptions horizontalCentered="1"/>
  <pageMargins left="0.196850393700787" right="0.43307086614173201" top="0.74803149606299202" bottom="0.74803149606299202" header="0.31496062992126" footer="0.31496062992126"/>
  <pageSetup paperSize="9" firstPageNumber="5" fitToWidth="0" fitToHeight="0" orientation="landscape" useFirstPageNumber="1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51"/>
  <sheetViews>
    <sheetView rightToLeft="1" topLeftCell="A151" zoomScaleNormal="100" workbookViewId="0">
      <selection activeCell="E7" sqref="E7"/>
    </sheetView>
  </sheetViews>
  <sheetFormatPr defaultColWidth="9.140625" defaultRowHeight="14.25" x14ac:dyDescent="0.2"/>
  <cols>
    <col min="1" max="1" width="4.28515625" style="48" customWidth="1"/>
    <col min="2" max="2" width="4.140625" style="48" customWidth="1"/>
    <col min="3" max="3" width="6.5703125" style="49" customWidth="1"/>
    <col min="4" max="4" width="7.42578125" style="47" customWidth="1"/>
    <col min="5" max="5" width="9" style="47" customWidth="1"/>
    <col min="6" max="6" width="7.42578125" style="47" customWidth="1"/>
    <col min="7" max="7" width="8.28515625" style="47" customWidth="1"/>
    <col min="8" max="8" width="7.7109375" style="47" customWidth="1"/>
    <col min="9" max="9" width="8.28515625" style="47" customWidth="1"/>
    <col min="10" max="10" width="6.85546875" style="47" customWidth="1"/>
    <col min="11" max="11" width="7.42578125" style="50" customWidth="1"/>
    <col min="12" max="12" width="6.42578125" style="51" customWidth="1"/>
    <col min="13" max="13" width="5.140625" style="48" customWidth="1"/>
    <col min="14" max="16384" width="9.140625" style="3"/>
  </cols>
  <sheetData>
    <row r="1" spans="1:13" ht="27" customHeight="1" x14ac:dyDescent="0.2">
      <c r="A1" s="280" t="s">
        <v>185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29.45" customHeight="1" x14ac:dyDescent="0.2">
      <c r="A2" s="281" t="s">
        <v>190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15.75" thickBot="1" x14ac:dyDescent="0.25">
      <c r="A3" s="282"/>
      <c r="B3" s="282"/>
      <c r="C3" s="282"/>
      <c r="D3" s="45"/>
      <c r="E3" s="28"/>
      <c r="F3" s="28"/>
      <c r="G3" s="28"/>
      <c r="H3" s="28"/>
      <c r="I3" s="28"/>
      <c r="J3" s="28"/>
      <c r="K3" s="283"/>
      <c r="L3" s="283"/>
      <c r="M3" s="283"/>
    </row>
    <row r="4" spans="1:13" ht="48" customHeight="1" x14ac:dyDescent="0.2">
      <c r="A4" s="284" t="s">
        <v>76</v>
      </c>
      <c r="B4" s="286" t="s">
        <v>77</v>
      </c>
      <c r="C4" s="288" t="s">
        <v>78</v>
      </c>
      <c r="D4" s="182" t="s">
        <v>79</v>
      </c>
      <c r="E4" s="182" t="s">
        <v>80</v>
      </c>
      <c r="F4" s="182" t="s">
        <v>81</v>
      </c>
      <c r="G4" s="182" t="s">
        <v>82</v>
      </c>
      <c r="H4" s="182" t="s">
        <v>83</v>
      </c>
      <c r="I4" s="182" t="s">
        <v>84</v>
      </c>
      <c r="J4" s="182" t="s">
        <v>85</v>
      </c>
      <c r="K4" s="290" t="s">
        <v>86</v>
      </c>
      <c r="L4" s="292" t="s">
        <v>87</v>
      </c>
      <c r="M4" s="294" t="s">
        <v>28</v>
      </c>
    </row>
    <row r="5" spans="1:13" ht="48" customHeight="1" thickBot="1" x14ac:dyDescent="0.25">
      <c r="A5" s="285"/>
      <c r="B5" s="287"/>
      <c r="C5" s="289"/>
      <c r="D5" s="160" t="s">
        <v>88</v>
      </c>
      <c r="E5" s="160" t="s">
        <v>89</v>
      </c>
      <c r="F5" s="160" t="s">
        <v>90</v>
      </c>
      <c r="G5" s="160" t="s">
        <v>91</v>
      </c>
      <c r="H5" s="160" t="s">
        <v>92</v>
      </c>
      <c r="I5" s="160" t="s">
        <v>93</v>
      </c>
      <c r="J5" s="160" t="s">
        <v>75</v>
      </c>
      <c r="K5" s="291"/>
      <c r="L5" s="293"/>
      <c r="M5" s="295"/>
    </row>
    <row r="6" spans="1:13" ht="27" customHeight="1" x14ac:dyDescent="0.2">
      <c r="A6" s="296" t="s">
        <v>38</v>
      </c>
      <c r="B6" s="299" t="s">
        <v>94</v>
      </c>
      <c r="C6" s="54" t="s">
        <v>95</v>
      </c>
      <c r="D6" s="196">
        <v>1</v>
      </c>
      <c r="E6" s="196">
        <v>18</v>
      </c>
      <c r="F6" s="196">
        <v>12</v>
      </c>
      <c r="G6" s="196">
        <v>15</v>
      </c>
      <c r="H6" s="196">
        <v>10</v>
      </c>
      <c r="I6" s="196">
        <v>31</v>
      </c>
      <c r="J6" s="196">
        <f>SUM(D6:I6)</f>
        <v>87</v>
      </c>
      <c r="K6" s="56" t="s">
        <v>96</v>
      </c>
      <c r="L6" s="301" t="s">
        <v>97</v>
      </c>
      <c r="M6" s="303" t="s">
        <v>39</v>
      </c>
    </row>
    <row r="7" spans="1:13" ht="22.5" customHeight="1" x14ac:dyDescent="0.2">
      <c r="A7" s="297"/>
      <c r="B7" s="300"/>
      <c r="C7" s="40" t="s">
        <v>98</v>
      </c>
      <c r="D7" s="197">
        <v>1</v>
      </c>
      <c r="E7" s="197">
        <v>0</v>
      </c>
      <c r="F7" s="197">
        <v>0</v>
      </c>
      <c r="G7" s="197">
        <v>0</v>
      </c>
      <c r="H7" s="197">
        <v>0</v>
      </c>
      <c r="I7" s="197">
        <v>0</v>
      </c>
      <c r="J7" s="197">
        <f>SUM(D7:I7)</f>
        <v>1</v>
      </c>
      <c r="K7" s="42" t="s">
        <v>99</v>
      </c>
      <c r="L7" s="302"/>
      <c r="M7" s="304"/>
    </row>
    <row r="8" spans="1:13" ht="24.75" customHeight="1" x14ac:dyDescent="0.2">
      <c r="A8" s="297"/>
      <c r="B8" s="300"/>
      <c r="C8" s="132" t="s">
        <v>100</v>
      </c>
      <c r="D8" s="195">
        <f>SUM(D6:D7)</f>
        <v>2</v>
      </c>
      <c r="E8" s="195">
        <f t="shared" ref="E8:J8" si="0">SUM(E6:E7)</f>
        <v>18</v>
      </c>
      <c r="F8" s="195">
        <f t="shared" si="0"/>
        <v>12</v>
      </c>
      <c r="G8" s="195">
        <f t="shared" si="0"/>
        <v>15</v>
      </c>
      <c r="H8" s="195">
        <f t="shared" si="0"/>
        <v>10</v>
      </c>
      <c r="I8" s="195">
        <f t="shared" si="0"/>
        <v>31</v>
      </c>
      <c r="J8" s="195">
        <f t="shared" si="0"/>
        <v>88</v>
      </c>
      <c r="K8" s="161" t="s">
        <v>75</v>
      </c>
      <c r="L8" s="302"/>
      <c r="M8" s="304"/>
    </row>
    <row r="9" spans="1:13" ht="27" customHeight="1" x14ac:dyDescent="0.2">
      <c r="A9" s="297"/>
      <c r="B9" s="300" t="s">
        <v>105</v>
      </c>
      <c r="C9" s="209" t="s">
        <v>95</v>
      </c>
      <c r="D9" s="197">
        <v>0</v>
      </c>
      <c r="E9" s="197">
        <v>0</v>
      </c>
      <c r="F9" s="197">
        <v>0</v>
      </c>
      <c r="G9" s="197">
        <v>0</v>
      </c>
      <c r="H9" s="197">
        <v>0</v>
      </c>
      <c r="I9" s="197">
        <v>5</v>
      </c>
      <c r="J9" s="197">
        <f>SUM(D9:I9)</f>
        <v>5</v>
      </c>
      <c r="K9" s="42" t="s">
        <v>96</v>
      </c>
      <c r="L9" s="302" t="s">
        <v>106</v>
      </c>
      <c r="M9" s="304"/>
    </row>
    <row r="10" spans="1:13" ht="36" customHeight="1" x14ac:dyDescent="0.2">
      <c r="A10" s="297"/>
      <c r="B10" s="300"/>
      <c r="C10" s="210" t="s">
        <v>100</v>
      </c>
      <c r="D10" s="195">
        <f>SUM(D9)</f>
        <v>0</v>
      </c>
      <c r="E10" s="195">
        <f t="shared" ref="E10:J10" si="1">SUM(E9)</f>
        <v>0</v>
      </c>
      <c r="F10" s="195">
        <f t="shared" si="1"/>
        <v>0</v>
      </c>
      <c r="G10" s="195">
        <f t="shared" si="1"/>
        <v>0</v>
      </c>
      <c r="H10" s="195">
        <f t="shared" si="1"/>
        <v>0</v>
      </c>
      <c r="I10" s="195">
        <f t="shared" si="1"/>
        <v>5</v>
      </c>
      <c r="J10" s="195">
        <f t="shared" si="1"/>
        <v>5</v>
      </c>
      <c r="K10" s="207" t="s">
        <v>75</v>
      </c>
      <c r="L10" s="302"/>
      <c r="M10" s="304"/>
    </row>
    <row r="11" spans="1:13" ht="27" customHeight="1" x14ac:dyDescent="0.2">
      <c r="A11" s="297"/>
      <c r="B11" s="300" t="s">
        <v>196</v>
      </c>
      <c r="C11" s="40" t="s">
        <v>95</v>
      </c>
      <c r="D11" s="197">
        <v>0</v>
      </c>
      <c r="E11" s="197">
        <v>4</v>
      </c>
      <c r="F11" s="197">
        <v>6</v>
      </c>
      <c r="G11" s="197">
        <v>4</v>
      </c>
      <c r="H11" s="197">
        <v>14</v>
      </c>
      <c r="I11" s="197">
        <v>31</v>
      </c>
      <c r="J11" s="197">
        <f>SUM(D11:I11)</f>
        <v>59</v>
      </c>
      <c r="K11" s="42" t="s">
        <v>96</v>
      </c>
      <c r="L11" s="302" t="s">
        <v>101</v>
      </c>
      <c r="M11" s="304"/>
    </row>
    <row r="12" spans="1:13" ht="27" customHeight="1" x14ac:dyDescent="0.2">
      <c r="A12" s="297"/>
      <c r="B12" s="300"/>
      <c r="C12" s="132" t="s">
        <v>100</v>
      </c>
      <c r="D12" s="195">
        <f>SUM(D11)</f>
        <v>0</v>
      </c>
      <c r="E12" s="195">
        <f t="shared" ref="E12:J12" si="2">SUM(E11)</f>
        <v>4</v>
      </c>
      <c r="F12" s="195">
        <f t="shared" si="2"/>
        <v>6</v>
      </c>
      <c r="G12" s="195">
        <f t="shared" si="2"/>
        <v>4</v>
      </c>
      <c r="H12" s="195">
        <f t="shared" si="2"/>
        <v>14</v>
      </c>
      <c r="I12" s="195">
        <f t="shared" si="2"/>
        <v>31</v>
      </c>
      <c r="J12" s="195">
        <f t="shared" si="2"/>
        <v>59</v>
      </c>
      <c r="K12" s="161" t="s">
        <v>75</v>
      </c>
      <c r="L12" s="302"/>
      <c r="M12" s="304"/>
    </row>
    <row r="13" spans="1:13" ht="27" customHeight="1" x14ac:dyDescent="0.2">
      <c r="A13" s="297"/>
      <c r="B13" s="300" t="s">
        <v>102</v>
      </c>
      <c r="C13" s="40" t="s">
        <v>95</v>
      </c>
      <c r="D13" s="197">
        <v>0</v>
      </c>
      <c r="E13" s="197">
        <v>0</v>
      </c>
      <c r="F13" s="197">
        <v>4</v>
      </c>
      <c r="G13" s="197">
        <v>0</v>
      </c>
      <c r="H13" s="197">
        <v>0</v>
      </c>
      <c r="I13" s="197">
        <v>0</v>
      </c>
      <c r="J13" s="197">
        <f>SUM(D13:I13)</f>
        <v>4</v>
      </c>
      <c r="K13" s="42" t="s">
        <v>96</v>
      </c>
      <c r="L13" s="302" t="s">
        <v>103</v>
      </c>
      <c r="M13" s="304"/>
    </row>
    <row r="14" spans="1:13" ht="27" customHeight="1" x14ac:dyDescent="0.2">
      <c r="A14" s="297"/>
      <c r="B14" s="300"/>
      <c r="C14" s="132" t="s">
        <v>100</v>
      </c>
      <c r="D14" s="195">
        <f>SUM(D13)</f>
        <v>0</v>
      </c>
      <c r="E14" s="195">
        <f t="shared" ref="E14:J14" si="3">SUM(E13)</f>
        <v>0</v>
      </c>
      <c r="F14" s="195">
        <f t="shared" si="3"/>
        <v>4</v>
      </c>
      <c r="G14" s="195">
        <f t="shared" si="3"/>
        <v>0</v>
      </c>
      <c r="H14" s="195">
        <f t="shared" si="3"/>
        <v>0</v>
      </c>
      <c r="I14" s="195">
        <f t="shared" si="3"/>
        <v>0</v>
      </c>
      <c r="J14" s="195">
        <f t="shared" si="3"/>
        <v>4</v>
      </c>
      <c r="K14" s="161" t="s">
        <v>75</v>
      </c>
      <c r="L14" s="302"/>
      <c r="M14" s="304"/>
    </row>
    <row r="15" spans="1:13" ht="27" customHeight="1" x14ac:dyDescent="0.2">
      <c r="A15" s="297"/>
      <c r="B15" s="300" t="s">
        <v>74</v>
      </c>
      <c r="C15" s="40" t="s">
        <v>95</v>
      </c>
      <c r="D15" s="197">
        <f>D6+D9+D11+D13</f>
        <v>1</v>
      </c>
      <c r="E15" s="197">
        <f t="shared" ref="E15:I15" si="4">E6+E9+E11+E13</f>
        <v>22</v>
      </c>
      <c r="F15" s="197">
        <f t="shared" si="4"/>
        <v>22</v>
      </c>
      <c r="G15" s="197">
        <f t="shared" si="4"/>
        <v>19</v>
      </c>
      <c r="H15" s="197">
        <f t="shared" si="4"/>
        <v>24</v>
      </c>
      <c r="I15" s="197">
        <f t="shared" si="4"/>
        <v>67</v>
      </c>
      <c r="J15" s="197">
        <f>SUM(D15:I15)</f>
        <v>155</v>
      </c>
      <c r="K15" s="42" t="s">
        <v>96</v>
      </c>
      <c r="L15" s="302" t="s">
        <v>75</v>
      </c>
      <c r="M15" s="304"/>
    </row>
    <row r="16" spans="1:13" ht="27" customHeight="1" x14ac:dyDescent="0.2">
      <c r="A16" s="297"/>
      <c r="B16" s="300"/>
      <c r="C16" s="40" t="s">
        <v>98</v>
      </c>
      <c r="D16" s="197">
        <f>D7</f>
        <v>1</v>
      </c>
      <c r="E16" s="197">
        <f t="shared" ref="E16:I16" si="5">E7</f>
        <v>0</v>
      </c>
      <c r="F16" s="197">
        <f t="shared" si="5"/>
        <v>0</v>
      </c>
      <c r="G16" s="197">
        <f t="shared" si="5"/>
        <v>0</v>
      </c>
      <c r="H16" s="197">
        <f t="shared" si="5"/>
        <v>0</v>
      </c>
      <c r="I16" s="197">
        <f t="shared" si="5"/>
        <v>0</v>
      </c>
      <c r="J16" s="197">
        <f>SUM(D16:I16)</f>
        <v>1</v>
      </c>
      <c r="K16" s="42" t="s">
        <v>99</v>
      </c>
      <c r="L16" s="302"/>
      <c r="M16" s="304"/>
    </row>
    <row r="17" spans="1:13" ht="27" customHeight="1" thickBot="1" x14ac:dyDescent="0.25">
      <c r="A17" s="298"/>
      <c r="B17" s="306"/>
      <c r="C17" s="163" t="s">
        <v>100</v>
      </c>
      <c r="D17" s="198">
        <f>SUM(D15:D16)</f>
        <v>2</v>
      </c>
      <c r="E17" s="198">
        <f t="shared" ref="E17:J17" si="6">SUM(E15:E16)</f>
        <v>22</v>
      </c>
      <c r="F17" s="198">
        <f t="shared" si="6"/>
        <v>22</v>
      </c>
      <c r="G17" s="198">
        <f t="shared" si="6"/>
        <v>19</v>
      </c>
      <c r="H17" s="198">
        <f t="shared" si="6"/>
        <v>24</v>
      </c>
      <c r="I17" s="198">
        <f t="shared" si="6"/>
        <v>67</v>
      </c>
      <c r="J17" s="198">
        <f t="shared" si="6"/>
        <v>156</v>
      </c>
      <c r="K17" s="162" t="s">
        <v>75</v>
      </c>
      <c r="L17" s="307"/>
      <c r="M17" s="305"/>
    </row>
    <row r="18" spans="1:13" ht="27" customHeight="1" x14ac:dyDescent="0.2">
      <c r="A18" s="308" t="s">
        <v>104</v>
      </c>
      <c r="B18" s="279" t="s">
        <v>94</v>
      </c>
      <c r="C18" s="66" t="s">
        <v>95</v>
      </c>
      <c r="D18" s="199">
        <v>0</v>
      </c>
      <c r="E18" s="199">
        <v>1</v>
      </c>
      <c r="F18" s="199">
        <v>0</v>
      </c>
      <c r="G18" s="199">
        <v>4</v>
      </c>
      <c r="H18" s="199">
        <v>5</v>
      </c>
      <c r="I18" s="199">
        <v>9</v>
      </c>
      <c r="J18" s="199">
        <f>SUM(D18:I18)</f>
        <v>19</v>
      </c>
      <c r="K18" s="185" t="s">
        <v>96</v>
      </c>
      <c r="L18" s="309" t="s">
        <v>97</v>
      </c>
      <c r="M18" s="310" t="s">
        <v>41</v>
      </c>
    </row>
    <row r="19" spans="1:13" ht="27" customHeight="1" x14ac:dyDescent="0.2">
      <c r="A19" s="297"/>
      <c r="B19" s="300"/>
      <c r="C19" s="132" t="s">
        <v>100</v>
      </c>
      <c r="D19" s="195">
        <f>SUM(D18)</f>
        <v>0</v>
      </c>
      <c r="E19" s="195">
        <f t="shared" ref="E19:J19" si="7">SUM(E18)</f>
        <v>1</v>
      </c>
      <c r="F19" s="195">
        <f t="shared" si="7"/>
        <v>0</v>
      </c>
      <c r="G19" s="195">
        <f t="shared" si="7"/>
        <v>4</v>
      </c>
      <c r="H19" s="195">
        <f t="shared" si="7"/>
        <v>5</v>
      </c>
      <c r="I19" s="195">
        <f t="shared" si="7"/>
        <v>9</v>
      </c>
      <c r="J19" s="195">
        <f t="shared" si="7"/>
        <v>19</v>
      </c>
      <c r="K19" s="161" t="s">
        <v>75</v>
      </c>
      <c r="L19" s="302"/>
      <c r="M19" s="304"/>
    </row>
    <row r="20" spans="1:13" ht="27" customHeight="1" x14ac:dyDescent="0.2">
      <c r="A20" s="297"/>
      <c r="B20" s="300" t="s">
        <v>105</v>
      </c>
      <c r="C20" s="40" t="s">
        <v>95</v>
      </c>
      <c r="D20" s="197">
        <v>0</v>
      </c>
      <c r="E20" s="197">
        <v>1</v>
      </c>
      <c r="F20" s="197">
        <v>1</v>
      </c>
      <c r="G20" s="197">
        <v>0</v>
      </c>
      <c r="H20" s="197">
        <v>0</v>
      </c>
      <c r="I20" s="197">
        <v>0</v>
      </c>
      <c r="J20" s="197">
        <f>SUM(D20:I20)</f>
        <v>2</v>
      </c>
      <c r="K20" s="42" t="s">
        <v>96</v>
      </c>
      <c r="L20" s="302" t="s">
        <v>106</v>
      </c>
      <c r="M20" s="304"/>
    </row>
    <row r="21" spans="1:13" ht="27" customHeight="1" x14ac:dyDescent="0.2">
      <c r="A21" s="297"/>
      <c r="B21" s="300"/>
      <c r="C21" s="132" t="s">
        <v>100</v>
      </c>
      <c r="D21" s="195">
        <f>SUM(D20)</f>
        <v>0</v>
      </c>
      <c r="E21" s="195">
        <f t="shared" ref="E21:J21" si="8">SUM(E20)</f>
        <v>1</v>
      </c>
      <c r="F21" s="195">
        <f t="shared" si="8"/>
        <v>1</v>
      </c>
      <c r="G21" s="195">
        <f t="shared" si="8"/>
        <v>0</v>
      </c>
      <c r="H21" s="195">
        <f t="shared" si="8"/>
        <v>0</v>
      </c>
      <c r="I21" s="195">
        <f t="shared" si="8"/>
        <v>0</v>
      </c>
      <c r="J21" s="195">
        <f t="shared" si="8"/>
        <v>2</v>
      </c>
      <c r="K21" s="161" t="s">
        <v>75</v>
      </c>
      <c r="L21" s="302"/>
      <c r="M21" s="304"/>
    </row>
    <row r="22" spans="1:13" ht="27" customHeight="1" x14ac:dyDescent="0.2">
      <c r="A22" s="297"/>
      <c r="B22" s="300" t="s">
        <v>102</v>
      </c>
      <c r="C22" s="40" t="s">
        <v>95</v>
      </c>
      <c r="D22" s="197">
        <v>0</v>
      </c>
      <c r="E22" s="197">
        <v>1</v>
      </c>
      <c r="F22" s="197">
        <v>0</v>
      </c>
      <c r="G22" s="197">
        <v>1</v>
      </c>
      <c r="H22" s="197">
        <v>0</v>
      </c>
      <c r="I22" s="197">
        <v>0</v>
      </c>
      <c r="J22" s="197">
        <f>SUM(D22:I22)</f>
        <v>2</v>
      </c>
      <c r="K22" s="42" t="s">
        <v>96</v>
      </c>
      <c r="L22" s="302" t="s">
        <v>103</v>
      </c>
      <c r="M22" s="304"/>
    </row>
    <row r="23" spans="1:13" ht="27" customHeight="1" x14ac:dyDescent="0.2">
      <c r="A23" s="297"/>
      <c r="B23" s="300"/>
      <c r="C23" s="40" t="s">
        <v>98</v>
      </c>
      <c r="D23" s="197">
        <v>0</v>
      </c>
      <c r="E23" s="197">
        <v>0</v>
      </c>
      <c r="F23" s="197">
        <v>1</v>
      </c>
      <c r="G23" s="197">
        <v>0</v>
      </c>
      <c r="H23" s="197">
        <v>0</v>
      </c>
      <c r="I23" s="197">
        <v>0</v>
      </c>
      <c r="J23" s="197">
        <f>SUM(D23:I23)</f>
        <v>1</v>
      </c>
      <c r="K23" s="42" t="s">
        <v>99</v>
      </c>
      <c r="L23" s="302"/>
      <c r="M23" s="304"/>
    </row>
    <row r="24" spans="1:13" ht="27" customHeight="1" x14ac:dyDescent="0.2">
      <c r="A24" s="297"/>
      <c r="B24" s="300"/>
      <c r="C24" s="132" t="s">
        <v>100</v>
      </c>
      <c r="D24" s="195">
        <f>SUM(D22:D23)</f>
        <v>0</v>
      </c>
      <c r="E24" s="195">
        <f t="shared" ref="E24:J24" si="9">SUM(E22:E23)</f>
        <v>1</v>
      </c>
      <c r="F24" s="195">
        <f t="shared" si="9"/>
        <v>1</v>
      </c>
      <c r="G24" s="195">
        <f t="shared" si="9"/>
        <v>1</v>
      </c>
      <c r="H24" s="195">
        <f t="shared" si="9"/>
        <v>0</v>
      </c>
      <c r="I24" s="195">
        <f t="shared" si="9"/>
        <v>0</v>
      </c>
      <c r="J24" s="195">
        <f t="shared" si="9"/>
        <v>3</v>
      </c>
      <c r="K24" s="161" t="s">
        <v>75</v>
      </c>
      <c r="L24" s="302"/>
      <c r="M24" s="304"/>
    </row>
    <row r="25" spans="1:13" ht="27" customHeight="1" x14ac:dyDescent="0.2">
      <c r="A25" s="297"/>
      <c r="B25" s="300" t="s">
        <v>74</v>
      </c>
      <c r="C25" s="40" t="s">
        <v>95</v>
      </c>
      <c r="D25" s="197">
        <f>D18+D20+D22</f>
        <v>0</v>
      </c>
      <c r="E25" s="197">
        <f t="shared" ref="E25:J25" si="10">E18+E20+E22</f>
        <v>3</v>
      </c>
      <c r="F25" s="197">
        <f t="shared" si="10"/>
        <v>1</v>
      </c>
      <c r="G25" s="197">
        <f t="shared" si="10"/>
        <v>5</v>
      </c>
      <c r="H25" s="197">
        <f t="shared" si="10"/>
        <v>5</v>
      </c>
      <c r="I25" s="197">
        <f t="shared" si="10"/>
        <v>9</v>
      </c>
      <c r="J25" s="197">
        <f t="shared" si="10"/>
        <v>23</v>
      </c>
      <c r="K25" s="42" t="s">
        <v>96</v>
      </c>
      <c r="L25" s="302" t="s">
        <v>75</v>
      </c>
      <c r="M25" s="304"/>
    </row>
    <row r="26" spans="1:13" ht="27" customHeight="1" x14ac:dyDescent="0.2">
      <c r="A26" s="297"/>
      <c r="B26" s="300"/>
      <c r="C26" s="40" t="s">
        <v>98</v>
      </c>
      <c r="D26" s="197">
        <f>D23</f>
        <v>0</v>
      </c>
      <c r="E26" s="197">
        <f t="shared" ref="E26:J26" si="11">E23</f>
        <v>0</v>
      </c>
      <c r="F26" s="197">
        <f t="shared" si="11"/>
        <v>1</v>
      </c>
      <c r="G26" s="197">
        <f t="shared" si="11"/>
        <v>0</v>
      </c>
      <c r="H26" s="197">
        <f t="shared" si="11"/>
        <v>0</v>
      </c>
      <c r="I26" s="197">
        <f t="shared" si="11"/>
        <v>0</v>
      </c>
      <c r="J26" s="197">
        <f t="shared" si="11"/>
        <v>1</v>
      </c>
      <c r="K26" s="42" t="s">
        <v>99</v>
      </c>
      <c r="L26" s="302"/>
      <c r="M26" s="304"/>
    </row>
    <row r="27" spans="1:13" ht="27" customHeight="1" thickBot="1" x14ac:dyDescent="0.25">
      <c r="A27" s="298"/>
      <c r="B27" s="306"/>
      <c r="C27" s="163" t="s">
        <v>100</v>
      </c>
      <c r="D27" s="198">
        <f>SUM(D25:D26)</f>
        <v>0</v>
      </c>
      <c r="E27" s="198">
        <f t="shared" ref="E27:J27" si="12">SUM(E25:E26)</f>
        <v>3</v>
      </c>
      <c r="F27" s="198">
        <f t="shared" si="12"/>
        <v>2</v>
      </c>
      <c r="G27" s="198">
        <f t="shared" si="12"/>
        <v>5</v>
      </c>
      <c r="H27" s="198">
        <f t="shared" si="12"/>
        <v>5</v>
      </c>
      <c r="I27" s="198">
        <f t="shared" si="12"/>
        <v>9</v>
      </c>
      <c r="J27" s="198">
        <f t="shared" si="12"/>
        <v>24</v>
      </c>
      <c r="K27" s="162" t="s">
        <v>75</v>
      </c>
      <c r="L27" s="307"/>
      <c r="M27" s="305"/>
    </row>
    <row r="28" spans="1:13" ht="21.9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21.9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21.9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" customHeight="1" x14ac:dyDescent="0.2">
      <c r="A31" s="280" t="s">
        <v>185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</row>
    <row r="32" spans="1:13" ht="28.5" customHeight="1" x14ac:dyDescent="0.2">
      <c r="A32" s="281" t="s">
        <v>190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</row>
    <row r="33" spans="1:13" ht="20.45" customHeight="1" thickBot="1" x14ac:dyDescent="0.25">
      <c r="A33" s="205"/>
      <c r="B33" s="205"/>
      <c r="C33" s="205"/>
      <c r="D33" s="205"/>
      <c r="E33" s="29"/>
      <c r="F33" s="29"/>
      <c r="G33" s="29"/>
      <c r="K33" s="29"/>
      <c r="L33" s="29"/>
      <c r="M33" s="206"/>
    </row>
    <row r="34" spans="1:13" ht="50.25" customHeight="1" x14ac:dyDescent="0.2">
      <c r="A34" s="284" t="s">
        <v>76</v>
      </c>
      <c r="B34" s="286" t="s">
        <v>77</v>
      </c>
      <c r="C34" s="288" t="s">
        <v>78</v>
      </c>
      <c r="D34" s="182" t="s">
        <v>79</v>
      </c>
      <c r="E34" s="182" t="s">
        <v>80</v>
      </c>
      <c r="F34" s="182" t="s">
        <v>81</v>
      </c>
      <c r="G34" s="182" t="s">
        <v>82</v>
      </c>
      <c r="H34" s="182" t="s">
        <v>83</v>
      </c>
      <c r="I34" s="182" t="s">
        <v>84</v>
      </c>
      <c r="J34" s="182" t="s">
        <v>85</v>
      </c>
      <c r="K34" s="290" t="s">
        <v>86</v>
      </c>
      <c r="L34" s="292" t="s">
        <v>87</v>
      </c>
      <c r="M34" s="294" t="s">
        <v>28</v>
      </c>
    </row>
    <row r="35" spans="1:13" ht="50.25" customHeight="1" thickBot="1" x14ac:dyDescent="0.25">
      <c r="A35" s="285"/>
      <c r="B35" s="287"/>
      <c r="C35" s="289"/>
      <c r="D35" s="188" t="s">
        <v>88</v>
      </c>
      <c r="E35" s="188" t="s">
        <v>89</v>
      </c>
      <c r="F35" s="188" t="s">
        <v>90</v>
      </c>
      <c r="G35" s="188" t="s">
        <v>91</v>
      </c>
      <c r="H35" s="188" t="s">
        <v>92</v>
      </c>
      <c r="I35" s="188" t="s">
        <v>93</v>
      </c>
      <c r="J35" s="188" t="s">
        <v>75</v>
      </c>
      <c r="K35" s="291"/>
      <c r="L35" s="293"/>
      <c r="M35" s="295"/>
    </row>
    <row r="36" spans="1:13" ht="36.75" customHeight="1" x14ac:dyDescent="0.2">
      <c r="A36" s="296" t="s">
        <v>42</v>
      </c>
      <c r="B36" s="299" t="s">
        <v>94</v>
      </c>
      <c r="C36" s="54" t="s">
        <v>95</v>
      </c>
      <c r="D36" s="196">
        <v>9</v>
      </c>
      <c r="E36" s="196">
        <v>13</v>
      </c>
      <c r="F36" s="196">
        <v>20</v>
      </c>
      <c r="G36" s="196">
        <v>5</v>
      </c>
      <c r="H36" s="196">
        <v>29</v>
      </c>
      <c r="I36" s="196">
        <v>92</v>
      </c>
      <c r="J36" s="196">
        <f>SUM(D36:I36)</f>
        <v>168</v>
      </c>
      <c r="K36" s="56" t="s">
        <v>96</v>
      </c>
      <c r="L36" s="301" t="s">
        <v>97</v>
      </c>
      <c r="M36" s="303" t="s">
        <v>43</v>
      </c>
    </row>
    <row r="37" spans="1:13" ht="36.75" customHeight="1" x14ac:dyDescent="0.2">
      <c r="A37" s="297"/>
      <c r="B37" s="300"/>
      <c r="C37" s="132" t="s">
        <v>100</v>
      </c>
      <c r="D37" s="195">
        <f>SUM(D36)</f>
        <v>9</v>
      </c>
      <c r="E37" s="195">
        <f t="shared" ref="E37:J37" si="13">SUM(E36)</f>
        <v>13</v>
      </c>
      <c r="F37" s="195">
        <f t="shared" si="13"/>
        <v>20</v>
      </c>
      <c r="G37" s="195">
        <f t="shared" si="13"/>
        <v>5</v>
      </c>
      <c r="H37" s="195">
        <f t="shared" si="13"/>
        <v>29</v>
      </c>
      <c r="I37" s="195">
        <f t="shared" si="13"/>
        <v>92</v>
      </c>
      <c r="J37" s="195">
        <f t="shared" si="13"/>
        <v>168</v>
      </c>
      <c r="K37" s="161" t="s">
        <v>75</v>
      </c>
      <c r="L37" s="302"/>
      <c r="M37" s="304"/>
    </row>
    <row r="38" spans="1:13" ht="36.75" customHeight="1" x14ac:dyDescent="0.2">
      <c r="A38" s="297"/>
      <c r="B38" s="300" t="s">
        <v>196</v>
      </c>
      <c r="C38" s="40" t="s">
        <v>95</v>
      </c>
      <c r="D38" s="197">
        <v>0</v>
      </c>
      <c r="E38" s="197">
        <v>0</v>
      </c>
      <c r="F38" s="197">
        <v>26</v>
      </c>
      <c r="G38" s="197">
        <v>39</v>
      </c>
      <c r="H38" s="197">
        <v>54</v>
      </c>
      <c r="I38" s="197">
        <v>0</v>
      </c>
      <c r="J38" s="197">
        <f>SUM(D38:I38)</f>
        <v>119</v>
      </c>
      <c r="K38" s="42" t="s">
        <v>96</v>
      </c>
      <c r="L38" s="302" t="s">
        <v>101</v>
      </c>
      <c r="M38" s="304"/>
    </row>
    <row r="39" spans="1:13" ht="36.75" customHeight="1" x14ac:dyDescent="0.2">
      <c r="A39" s="297"/>
      <c r="B39" s="300"/>
      <c r="C39" s="132" t="s">
        <v>100</v>
      </c>
      <c r="D39" s="195">
        <f>SUM(D38)</f>
        <v>0</v>
      </c>
      <c r="E39" s="195">
        <f t="shared" ref="E39:J39" si="14">SUM(E38)</f>
        <v>0</v>
      </c>
      <c r="F39" s="195">
        <f t="shared" si="14"/>
        <v>26</v>
      </c>
      <c r="G39" s="195">
        <f t="shared" si="14"/>
        <v>39</v>
      </c>
      <c r="H39" s="195">
        <f t="shared" si="14"/>
        <v>54</v>
      </c>
      <c r="I39" s="195">
        <f t="shared" si="14"/>
        <v>0</v>
      </c>
      <c r="J39" s="195">
        <f t="shared" si="14"/>
        <v>119</v>
      </c>
      <c r="K39" s="161" t="s">
        <v>75</v>
      </c>
      <c r="L39" s="302"/>
      <c r="M39" s="304"/>
    </row>
    <row r="40" spans="1:13" ht="36.75" customHeight="1" x14ac:dyDescent="0.2">
      <c r="A40" s="297"/>
      <c r="B40" s="300" t="s">
        <v>102</v>
      </c>
      <c r="C40" s="40" t="s">
        <v>95</v>
      </c>
      <c r="D40" s="197">
        <v>2</v>
      </c>
      <c r="E40" s="197">
        <v>1</v>
      </c>
      <c r="F40" s="197">
        <v>0</v>
      </c>
      <c r="G40" s="197">
        <v>15</v>
      </c>
      <c r="H40" s="197">
        <v>15</v>
      </c>
      <c r="I40" s="197">
        <v>0</v>
      </c>
      <c r="J40" s="197">
        <f>SUM(D40:I40)</f>
        <v>33</v>
      </c>
      <c r="K40" s="42" t="s">
        <v>96</v>
      </c>
      <c r="L40" s="302" t="s">
        <v>103</v>
      </c>
      <c r="M40" s="304"/>
    </row>
    <row r="41" spans="1:13" ht="36.75" customHeight="1" x14ac:dyDescent="0.2">
      <c r="A41" s="297"/>
      <c r="B41" s="300"/>
      <c r="C41" s="132" t="s">
        <v>100</v>
      </c>
      <c r="D41" s="195">
        <f>SUM(D40)</f>
        <v>2</v>
      </c>
      <c r="E41" s="195">
        <f t="shared" ref="E41:J41" si="15">SUM(E40)</f>
        <v>1</v>
      </c>
      <c r="F41" s="195">
        <f t="shared" si="15"/>
        <v>0</v>
      </c>
      <c r="G41" s="195">
        <f t="shared" si="15"/>
        <v>15</v>
      </c>
      <c r="H41" s="195">
        <f t="shared" si="15"/>
        <v>15</v>
      </c>
      <c r="I41" s="195">
        <f t="shared" si="15"/>
        <v>0</v>
      </c>
      <c r="J41" s="195">
        <f t="shared" si="15"/>
        <v>33</v>
      </c>
      <c r="K41" s="161" t="s">
        <v>75</v>
      </c>
      <c r="L41" s="302"/>
      <c r="M41" s="304"/>
    </row>
    <row r="42" spans="1:13" ht="36.75" customHeight="1" x14ac:dyDescent="0.2">
      <c r="A42" s="297"/>
      <c r="B42" s="300" t="s">
        <v>74</v>
      </c>
      <c r="C42" s="40" t="s">
        <v>95</v>
      </c>
      <c r="D42" s="197">
        <f>D36+D38+D40</f>
        <v>11</v>
      </c>
      <c r="E42" s="197">
        <f t="shared" ref="E42:J42" si="16">E36+E38+E40</f>
        <v>14</v>
      </c>
      <c r="F42" s="197">
        <f t="shared" si="16"/>
        <v>46</v>
      </c>
      <c r="G42" s="197">
        <f t="shared" si="16"/>
        <v>59</v>
      </c>
      <c r="H42" s="197">
        <f t="shared" si="16"/>
        <v>98</v>
      </c>
      <c r="I42" s="197">
        <f t="shared" si="16"/>
        <v>92</v>
      </c>
      <c r="J42" s="197">
        <f t="shared" si="16"/>
        <v>320</v>
      </c>
      <c r="K42" s="42" t="s">
        <v>96</v>
      </c>
      <c r="L42" s="302" t="s">
        <v>75</v>
      </c>
      <c r="M42" s="304"/>
    </row>
    <row r="43" spans="1:13" ht="36.75" customHeight="1" thickBot="1" x14ac:dyDescent="0.25">
      <c r="A43" s="298"/>
      <c r="B43" s="306"/>
      <c r="C43" s="163" t="s">
        <v>100</v>
      </c>
      <c r="D43" s="198">
        <f>SUM(D42)</f>
        <v>11</v>
      </c>
      <c r="E43" s="198">
        <f t="shared" ref="E43:J43" si="17">SUM(E42)</f>
        <v>14</v>
      </c>
      <c r="F43" s="198">
        <f t="shared" si="17"/>
        <v>46</v>
      </c>
      <c r="G43" s="198">
        <f t="shared" si="17"/>
        <v>59</v>
      </c>
      <c r="H43" s="198">
        <f t="shared" si="17"/>
        <v>98</v>
      </c>
      <c r="I43" s="198">
        <f t="shared" si="17"/>
        <v>92</v>
      </c>
      <c r="J43" s="198">
        <f t="shared" si="17"/>
        <v>320</v>
      </c>
      <c r="K43" s="162" t="s">
        <v>75</v>
      </c>
      <c r="L43" s="307"/>
      <c r="M43" s="305"/>
    </row>
    <row r="44" spans="1:13" ht="36.75" customHeight="1" x14ac:dyDescent="0.2">
      <c r="A44" s="308" t="s">
        <v>44</v>
      </c>
      <c r="B44" s="279" t="s">
        <v>94</v>
      </c>
      <c r="C44" s="66" t="s">
        <v>95</v>
      </c>
      <c r="D44" s="199">
        <v>0</v>
      </c>
      <c r="E44" s="199">
        <v>2</v>
      </c>
      <c r="F44" s="199">
        <v>2</v>
      </c>
      <c r="G44" s="199">
        <v>6</v>
      </c>
      <c r="H44" s="199">
        <v>0</v>
      </c>
      <c r="I44" s="199">
        <v>15</v>
      </c>
      <c r="J44" s="199">
        <f>SUM(D44:I44)</f>
        <v>25</v>
      </c>
      <c r="K44" s="185" t="s">
        <v>96</v>
      </c>
      <c r="L44" s="309" t="s">
        <v>97</v>
      </c>
      <c r="M44" s="310" t="s">
        <v>45</v>
      </c>
    </row>
    <row r="45" spans="1:13" ht="36.75" customHeight="1" x14ac:dyDescent="0.2">
      <c r="A45" s="297"/>
      <c r="B45" s="300"/>
      <c r="C45" s="132" t="s">
        <v>100</v>
      </c>
      <c r="D45" s="195">
        <f>SUM(D44)</f>
        <v>0</v>
      </c>
      <c r="E45" s="195">
        <f t="shared" ref="E45:J45" si="18">SUM(E44)</f>
        <v>2</v>
      </c>
      <c r="F45" s="195">
        <f t="shared" si="18"/>
        <v>2</v>
      </c>
      <c r="G45" s="195">
        <f t="shared" si="18"/>
        <v>6</v>
      </c>
      <c r="H45" s="195">
        <f t="shared" si="18"/>
        <v>0</v>
      </c>
      <c r="I45" s="195">
        <f t="shared" si="18"/>
        <v>15</v>
      </c>
      <c r="J45" s="195">
        <f t="shared" si="18"/>
        <v>25</v>
      </c>
      <c r="K45" s="161" t="s">
        <v>75</v>
      </c>
      <c r="L45" s="302"/>
      <c r="M45" s="304"/>
    </row>
    <row r="46" spans="1:13" ht="36.75" customHeight="1" x14ac:dyDescent="0.2">
      <c r="A46" s="297"/>
      <c r="B46" s="300" t="s">
        <v>196</v>
      </c>
      <c r="C46" s="40" t="s">
        <v>95</v>
      </c>
      <c r="D46" s="197">
        <v>0</v>
      </c>
      <c r="E46" s="197">
        <v>1</v>
      </c>
      <c r="F46" s="197">
        <v>1</v>
      </c>
      <c r="G46" s="197">
        <v>0</v>
      </c>
      <c r="H46" s="197">
        <v>0</v>
      </c>
      <c r="I46" s="197">
        <v>0</v>
      </c>
      <c r="J46" s="197">
        <f>SUM(D46:I46)</f>
        <v>2</v>
      </c>
      <c r="K46" s="42" t="s">
        <v>96</v>
      </c>
      <c r="L46" s="302" t="s">
        <v>101</v>
      </c>
      <c r="M46" s="304"/>
    </row>
    <row r="47" spans="1:13" ht="36.75" customHeight="1" x14ac:dyDescent="0.2">
      <c r="A47" s="297"/>
      <c r="B47" s="300"/>
      <c r="C47" s="132" t="s">
        <v>100</v>
      </c>
      <c r="D47" s="195">
        <f>SUM(D46)</f>
        <v>0</v>
      </c>
      <c r="E47" s="195">
        <f t="shared" ref="E47:J47" si="19">SUM(E46)</f>
        <v>1</v>
      </c>
      <c r="F47" s="195">
        <f t="shared" si="19"/>
        <v>1</v>
      </c>
      <c r="G47" s="195">
        <f t="shared" si="19"/>
        <v>0</v>
      </c>
      <c r="H47" s="195">
        <f t="shared" si="19"/>
        <v>0</v>
      </c>
      <c r="I47" s="195">
        <f t="shared" si="19"/>
        <v>0</v>
      </c>
      <c r="J47" s="195">
        <f t="shared" si="19"/>
        <v>2</v>
      </c>
      <c r="K47" s="161" t="s">
        <v>75</v>
      </c>
      <c r="L47" s="302"/>
      <c r="M47" s="304"/>
    </row>
    <row r="48" spans="1:13" ht="36.75" customHeight="1" x14ac:dyDescent="0.2">
      <c r="A48" s="297"/>
      <c r="B48" s="300" t="s">
        <v>74</v>
      </c>
      <c r="C48" s="40" t="s">
        <v>95</v>
      </c>
      <c r="D48" s="197">
        <f>D44+D46</f>
        <v>0</v>
      </c>
      <c r="E48" s="197">
        <f t="shared" ref="E48:J48" si="20">E44+E46</f>
        <v>3</v>
      </c>
      <c r="F48" s="197">
        <f t="shared" si="20"/>
        <v>3</v>
      </c>
      <c r="G48" s="197">
        <f t="shared" si="20"/>
        <v>6</v>
      </c>
      <c r="H48" s="197">
        <f t="shared" si="20"/>
        <v>0</v>
      </c>
      <c r="I48" s="197">
        <f t="shared" si="20"/>
        <v>15</v>
      </c>
      <c r="J48" s="197">
        <f t="shared" si="20"/>
        <v>27</v>
      </c>
      <c r="K48" s="42" t="s">
        <v>96</v>
      </c>
      <c r="L48" s="302" t="s">
        <v>75</v>
      </c>
      <c r="M48" s="304"/>
    </row>
    <row r="49" spans="1:13" ht="36.75" customHeight="1" thickBot="1" x14ac:dyDescent="0.25">
      <c r="A49" s="298"/>
      <c r="B49" s="306"/>
      <c r="C49" s="163" t="s">
        <v>100</v>
      </c>
      <c r="D49" s="198">
        <f>SUM(D48)</f>
        <v>0</v>
      </c>
      <c r="E49" s="198">
        <f t="shared" ref="E49:J49" si="21">SUM(E48)</f>
        <v>3</v>
      </c>
      <c r="F49" s="198">
        <f t="shared" si="21"/>
        <v>3</v>
      </c>
      <c r="G49" s="198">
        <f t="shared" si="21"/>
        <v>6</v>
      </c>
      <c r="H49" s="198">
        <f t="shared" si="21"/>
        <v>0</v>
      </c>
      <c r="I49" s="198">
        <f t="shared" si="21"/>
        <v>15</v>
      </c>
      <c r="J49" s="198">
        <f t="shared" si="21"/>
        <v>27</v>
      </c>
      <c r="K49" s="162" t="s">
        <v>75</v>
      </c>
      <c r="L49" s="307"/>
      <c r="M49" s="305"/>
    </row>
    <row r="50" spans="1:13" x14ac:dyDescent="0.2">
      <c r="A50" s="46"/>
      <c r="B50" s="46"/>
      <c r="C50" s="47"/>
      <c r="K50" s="47"/>
      <c r="L50" s="46"/>
      <c r="M50" s="46"/>
    </row>
    <row r="51" spans="1:13" x14ac:dyDescent="0.2">
      <c r="A51" s="46"/>
      <c r="B51" s="46"/>
      <c r="C51" s="47"/>
      <c r="K51" s="47"/>
      <c r="L51" s="46"/>
      <c r="M51" s="46"/>
    </row>
    <row r="52" spans="1:13" x14ac:dyDescent="0.2">
      <c r="A52" s="46"/>
      <c r="B52" s="46"/>
      <c r="C52" s="47"/>
      <c r="K52" s="47"/>
      <c r="L52" s="46"/>
      <c r="M52" s="46"/>
    </row>
    <row r="53" spans="1:13" ht="23.1" customHeight="1" x14ac:dyDescent="0.2">
      <c r="A53" s="280" t="s">
        <v>185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</row>
    <row r="54" spans="1:13" ht="39" customHeight="1" x14ac:dyDescent="0.2">
      <c r="A54" s="281" t="s">
        <v>190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</row>
    <row r="55" spans="1:13" ht="16.5" thickBot="1" x14ac:dyDescent="0.25">
      <c r="A55" s="205"/>
      <c r="B55" s="205"/>
      <c r="C55" s="205"/>
      <c r="D55" s="205"/>
      <c r="E55" s="29"/>
      <c r="F55" s="29"/>
      <c r="G55" s="29"/>
      <c r="J55" s="311"/>
      <c r="K55" s="311"/>
      <c r="L55" s="311"/>
      <c r="M55" s="311"/>
    </row>
    <row r="56" spans="1:13" ht="49.5" customHeight="1" x14ac:dyDescent="0.2">
      <c r="A56" s="284" t="s">
        <v>76</v>
      </c>
      <c r="B56" s="286" t="s">
        <v>77</v>
      </c>
      <c r="C56" s="288" t="s">
        <v>78</v>
      </c>
      <c r="D56" s="182" t="s">
        <v>79</v>
      </c>
      <c r="E56" s="182" t="s">
        <v>80</v>
      </c>
      <c r="F56" s="182" t="s">
        <v>81</v>
      </c>
      <c r="G56" s="182" t="s">
        <v>82</v>
      </c>
      <c r="H56" s="182" t="s">
        <v>83</v>
      </c>
      <c r="I56" s="182" t="s">
        <v>84</v>
      </c>
      <c r="J56" s="182" t="s">
        <v>85</v>
      </c>
      <c r="K56" s="290" t="s">
        <v>86</v>
      </c>
      <c r="L56" s="292" t="s">
        <v>87</v>
      </c>
      <c r="M56" s="294" t="s">
        <v>28</v>
      </c>
    </row>
    <row r="57" spans="1:13" ht="49.5" customHeight="1" thickBot="1" x14ac:dyDescent="0.25">
      <c r="A57" s="285"/>
      <c r="B57" s="287"/>
      <c r="C57" s="289"/>
      <c r="D57" s="188" t="s">
        <v>88</v>
      </c>
      <c r="E57" s="188" t="s">
        <v>89</v>
      </c>
      <c r="F57" s="188" t="s">
        <v>90</v>
      </c>
      <c r="G57" s="188" t="s">
        <v>91</v>
      </c>
      <c r="H57" s="188" t="s">
        <v>92</v>
      </c>
      <c r="I57" s="188" t="s">
        <v>93</v>
      </c>
      <c r="J57" s="188" t="s">
        <v>75</v>
      </c>
      <c r="K57" s="291"/>
      <c r="L57" s="293"/>
      <c r="M57" s="295"/>
    </row>
    <row r="58" spans="1:13" ht="36.75" customHeight="1" x14ac:dyDescent="0.2">
      <c r="A58" s="296" t="s">
        <v>46</v>
      </c>
      <c r="B58" s="299" t="s">
        <v>94</v>
      </c>
      <c r="C58" s="54" t="s">
        <v>95</v>
      </c>
      <c r="D58" s="55">
        <v>21</v>
      </c>
      <c r="E58" s="55">
        <v>50</v>
      </c>
      <c r="F58" s="55">
        <v>81</v>
      </c>
      <c r="G58" s="55">
        <v>52</v>
      </c>
      <c r="H58" s="55">
        <v>20</v>
      </c>
      <c r="I58" s="55">
        <v>111</v>
      </c>
      <c r="J58" s="55">
        <f>SUM(D58:I58)</f>
        <v>335</v>
      </c>
      <c r="K58" s="56" t="s">
        <v>96</v>
      </c>
      <c r="L58" s="301" t="s">
        <v>97</v>
      </c>
      <c r="M58" s="303" t="s">
        <v>47</v>
      </c>
    </row>
    <row r="59" spans="1:13" ht="36.75" customHeight="1" x14ac:dyDescent="0.2">
      <c r="A59" s="297"/>
      <c r="B59" s="300"/>
      <c r="C59" s="132" t="s">
        <v>100</v>
      </c>
      <c r="D59" s="212">
        <f>SUM(D58)</f>
        <v>21</v>
      </c>
      <c r="E59" s="212">
        <f t="shared" ref="E59:J59" si="22">SUM(E58)</f>
        <v>50</v>
      </c>
      <c r="F59" s="212">
        <f t="shared" si="22"/>
        <v>81</v>
      </c>
      <c r="G59" s="212">
        <f t="shared" si="22"/>
        <v>52</v>
      </c>
      <c r="H59" s="212">
        <f t="shared" si="22"/>
        <v>20</v>
      </c>
      <c r="I59" s="212">
        <f t="shared" si="22"/>
        <v>111</v>
      </c>
      <c r="J59" s="212">
        <f t="shared" si="22"/>
        <v>335</v>
      </c>
      <c r="K59" s="161" t="s">
        <v>75</v>
      </c>
      <c r="L59" s="302"/>
      <c r="M59" s="304"/>
    </row>
    <row r="60" spans="1:13" ht="36.75" customHeight="1" x14ac:dyDescent="0.2">
      <c r="A60" s="297"/>
      <c r="B60" s="300" t="s">
        <v>196</v>
      </c>
      <c r="C60" s="40" t="s">
        <v>95</v>
      </c>
      <c r="D60" s="41">
        <v>0</v>
      </c>
      <c r="E60" s="41">
        <v>5</v>
      </c>
      <c r="F60" s="41">
        <v>0</v>
      </c>
      <c r="G60" s="41">
        <v>10</v>
      </c>
      <c r="H60" s="41">
        <v>0</v>
      </c>
      <c r="I60" s="41">
        <v>0</v>
      </c>
      <c r="J60" s="41">
        <f>SUM(D60:I60)</f>
        <v>15</v>
      </c>
      <c r="K60" s="42" t="s">
        <v>96</v>
      </c>
      <c r="L60" s="302" t="s">
        <v>101</v>
      </c>
      <c r="M60" s="304"/>
    </row>
    <row r="61" spans="1:13" ht="36.75" customHeight="1" x14ac:dyDescent="0.2">
      <c r="A61" s="297"/>
      <c r="B61" s="300"/>
      <c r="C61" s="132" t="s">
        <v>100</v>
      </c>
      <c r="D61" s="212">
        <f>SUM(D60)</f>
        <v>0</v>
      </c>
      <c r="E61" s="212">
        <f t="shared" ref="E61:J61" si="23">SUM(E60)</f>
        <v>5</v>
      </c>
      <c r="F61" s="212">
        <f t="shared" si="23"/>
        <v>0</v>
      </c>
      <c r="G61" s="212">
        <f t="shared" si="23"/>
        <v>10</v>
      </c>
      <c r="H61" s="212">
        <f t="shared" si="23"/>
        <v>0</v>
      </c>
      <c r="I61" s="212">
        <f t="shared" si="23"/>
        <v>0</v>
      </c>
      <c r="J61" s="212">
        <f t="shared" si="23"/>
        <v>15</v>
      </c>
      <c r="K61" s="161" t="s">
        <v>75</v>
      </c>
      <c r="L61" s="302"/>
      <c r="M61" s="304"/>
    </row>
    <row r="62" spans="1:13" ht="36.75" customHeight="1" x14ac:dyDescent="0.2">
      <c r="A62" s="297"/>
      <c r="B62" s="300" t="s">
        <v>102</v>
      </c>
      <c r="C62" s="40" t="s">
        <v>95</v>
      </c>
      <c r="D62" s="41">
        <v>0</v>
      </c>
      <c r="E62" s="41">
        <v>0</v>
      </c>
      <c r="F62" s="41">
        <v>10</v>
      </c>
      <c r="G62" s="41">
        <v>5</v>
      </c>
      <c r="H62" s="41">
        <v>45</v>
      </c>
      <c r="I62" s="41">
        <v>51</v>
      </c>
      <c r="J62" s="41">
        <f>SUM(D62:I62)</f>
        <v>111</v>
      </c>
      <c r="K62" s="42" t="s">
        <v>96</v>
      </c>
      <c r="L62" s="302" t="s">
        <v>103</v>
      </c>
      <c r="M62" s="304"/>
    </row>
    <row r="63" spans="1:13" ht="36.75" customHeight="1" x14ac:dyDescent="0.2">
      <c r="A63" s="297"/>
      <c r="B63" s="300"/>
      <c r="C63" s="132" t="s">
        <v>100</v>
      </c>
      <c r="D63" s="212">
        <f>SUM(D62)</f>
        <v>0</v>
      </c>
      <c r="E63" s="212">
        <f t="shared" ref="E63:I63" si="24">SUM(E62)</f>
        <v>0</v>
      </c>
      <c r="F63" s="212">
        <f t="shared" si="24"/>
        <v>10</v>
      </c>
      <c r="G63" s="212">
        <f t="shared" si="24"/>
        <v>5</v>
      </c>
      <c r="H63" s="212">
        <f t="shared" si="24"/>
        <v>45</v>
      </c>
      <c r="I63" s="212">
        <f t="shared" si="24"/>
        <v>51</v>
      </c>
      <c r="J63" s="212">
        <f>SUM(D63:I63)</f>
        <v>111</v>
      </c>
      <c r="K63" s="161" t="s">
        <v>75</v>
      </c>
      <c r="L63" s="302"/>
      <c r="M63" s="304"/>
    </row>
    <row r="64" spans="1:13" ht="36.75" customHeight="1" x14ac:dyDescent="0.2">
      <c r="A64" s="297"/>
      <c r="B64" s="300" t="s">
        <v>74</v>
      </c>
      <c r="C64" s="40" t="s">
        <v>95</v>
      </c>
      <c r="D64" s="41">
        <f>D58+D60+D62</f>
        <v>21</v>
      </c>
      <c r="E64" s="41">
        <f t="shared" ref="E64:J64" si="25">E58+E60+E62</f>
        <v>55</v>
      </c>
      <c r="F64" s="41">
        <f t="shared" si="25"/>
        <v>91</v>
      </c>
      <c r="G64" s="41">
        <f t="shared" si="25"/>
        <v>67</v>
      </c>
      <c r="H64" s="41">
        <f t="shared" si="25"/>
        <v>65</v>
      </c>
      <c r="I64" s="41">
        <f t="shared" si="25"/>
        <v>162</v>
      </c>
      <c r="J64" s="41">
        <f t="shared" si="25"/>
        <v>461</v>
      </c>
      <c r="K64" s="42" t="s">
        <v>96</v>
      </c>
      <c r="L64" s="302" t="s">
        <v>75</v>
      </c>
      <c r="M64" s="304"/>
    </row>
    <row r="65" spans="1:13" ht="36.75" customHeight="1" thickBot="1" x14ac:dyDescent="0.25">
      <c r="A65" s="298"/>
      <c r="B65" s="306"/>
      <c r="C65" s="163" t="s">
        <v>100</v>
      </c>
      <c r="D65" s="213">
        <f>SUM(D64)</f>
        <v>21</v>
      </c>
      <c r="E65" s="213">
        <f t="shared" ref="E65:J65" si="26">SUM(E64)</f>
        <v>55</v>
      </c>
      <c r="F65" s="213">
        <f t="shared" si="26"/>
        <v>91</v>
      </c>
      <c r="G65" s="213">
        <f t="shared" si="26"/>
        <v>67</v>
      </c>
      <c r="H65" s="213">
        <f t="shared" si="26"/>
        <v>65</v>
      </c>
      <c r="I65" s="213">
        <f t="shared" si="26"/>
        <v>162</v>
      </c>
      <c r="J65" s="213">
        <f t="shared" si="26"/>
        <v>461</v>
      </c>
      <c r="K65" s="162" t="s">
        <v>75</v>
      </c>
      <c r="L65" s="307"/>
      <c r="M65" s="305"/>
    </row>
    <row r="66" spans="1:13" ht="36.75" customHeight="1" x14ac:dyDescent="0.2">
      <c r="A66" s="308" t="s">
        <v>48</v>
      </c>
      <c r="B66" s="279" t="s">
        <v>94</v>
      </c>
      <c r="C66" s="66" t="s">
        <v>95</v>
      </c>
      <c r="D66" s="199">
        <v>0</v>
      </c>
      <c r="E66" s="199">
        <v>0</v>
      </c>
      <c r="F66" s="199">
        <v>0</v>
      </c>
      <c r="G66" s="199">
        <v>0</v>
      </c>
      <c r="H66" s="199">
        <v>0</v>
      </c>
      <c r="I66" s="199">
        <v>1</v>
      </c>
      <c r="J66" s="199">
        <f>SUM(D66:I66)</f>
        <v>1</v>
      </c>
      <c r="K66" s="185" t="s">
        <v>96</v>
      </c>
      <c r="L66" s="309" t="s">
        <v>97</v>
      </c>
      <c r="M66" s="310" t="s">
        <v>49</v>
      </c>
    </row>
    <row r="67" spans="1:13" ht="36.75" customHeight="1" x14ac:dyDescent="0.2">
      <c r="A67" s="297"/>
      <c r="B67" s="300"/>
      <c r="C67" s="132" t="s">
        <v>100</v>
      </c>
      <c r="D67" s="195">
        <f>SUM(D66)</f>
        <v>0</v>
      </c>
      <c r="E67" s="195">
        <f t="shared" ref="E67:J67" si="27">SUM(E66)</f>
        <v>0</v>
      </c>
      <c r="F67" s="195">
        <f t="shared" si="27"/>
        <v>0</v>
      </c>
      <c r="G67" s="195">
        <f t="shared" si="27"/>
        <v>0</v>
      </c>
      <c r="H67" s="195">
        <f t="shared" si="27"/>
        <v>0</v>
      </c>
      <c r="I67" s="195">
        <f t="shared" si="27"/>
        <v>1</v>
      </c>
      <c r="J67" s="195">
        <f t="shared" si="27"/>
        <v>1</v>
      </c>
      <c r="K67" s="161" t="s">
        <v>75</v>
      </c>
      <c r="L67" s="302"/>
      <c r="M67" s="304"/>
    </row>
    <row r="68" spans="1:13" ht="36.75" customHeight="1" x14ac:dyDescent="0.2">
      <c r="A68" s="297"/>
      <c r="B68" s="300" t="s">
        <v>196</v>
      </c>
      <c r="C68" s="40" t="s">
        <v>95</v>
      </c>
      <c r="D68" s="197">
        <v>0</v>
      </c>
      <c r="E68" s="197">
        <v>0</v>
      </c>
      <c r="F68" s="197">
        <v>0</v>
      </c>
      <c r="G68" s="197">
        <v>0</v>
      </c>
      <c r="H68" s="197">
        <v>0</v>
      </c>
      <c r="I68" s="197">
        <v>1</v>
      </c>
      <c r="J68" s="197">
        <f>SUM(D68:I68)</f>
        <v>1</v>
      </c>
      <c r="K68" s="42" t="s">
        <v>96</v>
      </c>
      <c r="L68" s="302" t="s">
        <v>106</v>
      </c>
      <c r="M68" s="304"/>
    </row>
    <row r="69" spans="1:13" ht="36.75" customHeight="1" x14ac:dyDescent="0.2">
      <c r="A69" s="297"/>
      <c r="B69" s="300"/>
      <c r="C69" s="132" t="s">
        <v>100</v>
      </c>
      <c r="D69" s="195">
        <f>SUM(D68)</f>
        <v>0</v>
      </c>
      <c r="E69" s="195">
        <f t="shared" ref="E69:J69" si="28">SUM(E68)</f>
        <v>0</v>
      </c>
      <c r="F69" s="195">
        <f t="shared" si="28"/>
        <v>0</v>
      </c>
      <c r="G69" s="195">
        <f t="shared" si="28"/>
        <v>0</v>
      </c>
      <c r="H69" s="195">
        <f t="shared" si="28"/>
        <v>0</v>
      </c>
      <c r="I69" s="195">
        <f t="shared" si="28"/>
        <v>1</v>
      </c>
      <c r="J69" s="195">
        <f t="shared" si="28"/>
        <v>1</v>
      </c>
      <c r="K69" s="161" t="s">
        <v>75</v>
      </c>
      <c r="L69" s="302"/>
      <c r="M69" s="304"/>
    </row>
    <row r="70" spans="1:13" ht="36.75" customHeight="1" x14ac:dyDescent="0.2">
      <c r="A70" s="297"/>
      <c r="B70" s="300" t="s">
        <v>74</v>
      </c>
      <c r="C70" s="40" t="s">
        <v>95</v>
      </c>
      <c r="D70" s="197">
        <f>D66+D68</f>
        <v>0</v>
      </c>
      <c r="E70" s="197">
        <f t="shared" ref="E70:I70" si="29">E66+E68</f>
        <v>0</v>
      </c>
      <c r="F70" s="197">
        <f t="shared" si="29"/>
        <v>0</v>
      </c>
      <c r="G70" s="197">
        <f t="shared" si="29"/>
        <v>0</v>
      </c>
      <c r="H70" s="197">
        <f t="shared" si="29"/>
        <v>0</v>
      </c>
      <c r="I70" s="197">
        <f t="shared" si="29"/>
        <v>2</v>
      </c>
      <c r="J70" s="197">
        <f>SUM(D70:I70)</f>
        <v>2</v>
      </c>
      <c r="K70" s="42" t="s">
        <v>96</v>
      </c>
      <c r="L70" s="302" t="s">
        <v>75</v>
      </c>
      <c r="M70" s="304"/>
    </row>
    <row r="71" spans="1:13" s="4" customFormat="1" ht="36.75" customHeight="1" thickBot="1" x14ac:dyDescent="0.25">
      <c r="A71" s="298"/>
      <c r="B71" s="306"/>
      <c r="C71" s="163" t="s">
        <v>100</v>
      </c>
      <c r="D71" s="198">
        <f>SUM(D70)</f>
        <v>0</v>
      </c>
      <c r="E71" s="198">
        <f t="shared" ref="E71:J71" si="30">SUM(E70)</f>
        <v>0</v>
      </c>
      <c r="F71" s="198">
        <f t="shared" si="30"/>
        <v>0</v>
      </c>
      <c r="G71" s="198">
        <f t="shared" si="30"/>
        <v>0</v>
      </c>
      <c r="H71" s="198">
        <f t="shared" si="30"/>
        <v>0</v>
      </c>
      <c r="I71" s="198">
        <f t="shared" si="30"/>
        <v>2</v>
      </c>
      <c r="J71" s="198">
        <f t="shared" si="30"/>
        <v>2</v>
      </c>
      <c r="K71" s="162" t="s">
        <v>75</v>
      </c>
      <c r="L71" s="307"/>
      <c r="M71" s="305"/>
    </row>
    <row r="72" spans="1:13" s="4" customFormat="1" x14ac:dyDescent="0.2">
      <c r="A72" s="48"/>
      <c r="B72" s="48"/>
      <c r="C72" s="49"/>
      <c r="D72" s="47"/>
      <c r="E72" s="47"/>
      <c r="F72" s="47"/>
      <c r="G72" s="47"/>
      <c r="H72" s="47"/>
      <c r="I72" s="47"/>
      <c r="J72" s="47"/>
      <c r="K72" s="50"/>
      <c r="L72" s="51"/>
      <c r="M72" s="48"/>
    </row>
    <row r="73" spans="1:13" s="4" customFormat="1" x14ac:dyDescent="0.2">
      <c r="A73" s="48"/>
      <c r="B73" s="48"/>
      <c r="C73" s="49"/>
      <c r="D73" s="47"/>
      <c r="E73" s="47"/>
      <c r="F73" s="47"/>
      <c r="G73" s="47"/>
      <c r="H73" s="47"/>
      <c r="I73" s="47"/>
      <c r="J73" s="47"/>
      <c r="K73" s="50"/>
      <c r="L73" s="51"/>
      <c r="M73" s="48"/>
    </row>
    <row r="74" spans="1:13" s="4" customFormat="1" x14ac:dyDescent="0.2">
      <c r="A74" s="48"/>
      <c r="B74" s="48"/>
      <c r="C74" s="49"/>
      <c r="D74" s="47"/>
      <c r="E74" s="47"/>
      <c r="F74" s="47"/>
      <c r="G74" s="47"/>
      <c r="H74" s="47"/>
      <c r="I74" s="47"/>
      <c r="J74" s="47"/>
      <c r="K74" s="50"/>
      <c r="L74" s="51"/>
      <c r="M74" s="48"/>
    </row>
    <row r="75" spans="1:13" s="4" customFormat="1" ht="27" customHeight="1" x14ac:dyDescent="0.2">
      <c r="A75" s="280" t="s">
        <v>185</v>
      </c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</row>
    <row r="76" spans="1:13" s="4" customFormat="1" ht="29.1" customHeight="1" x14ac:dyDescent="0.2">
      <c r="A76" s="281" t="s">
        <v>191</v>
      </c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</row>
    <row r="77" spans="1:13" s="4" customFormat="1" ht="16.5" thickBot="1" x14ac:dyDescent="0.25">
      <c r="A77" s="205"/>
      <c r="B77" s="205"/>
      <c r="C77" s="205"/>
      <c r="D77" s="205"/>
      <c r="E77" s="29"/>
      <c r="F77" s="29"/>
      <c r="G77" s="29"/>
      <c r="J77" s="311"/>
      <c r="K77" s="311"/>
      <c r="L77" s="311"/>
      <c r="M77" s="311"/>
    </row>
    <row r="78" spans="1:13" s="4" customFormat="1" ht="51" customHeight="1" x14ac:dyDescent="0.2">
      <c r="A78" s="284" t="s">
        <v>76</v>
      </c>
      <c r="B78" s="286" t="s">
        <v>77</v>
      </c>
      <c r="C78" s="288" t="s">
        <v>78</v>
      </c>
      <c r="D78" s="182" t="s">
        <v>79</v>
      </c>
      <c r="E78" s="182" t="s">
        <v>80</v>
      </c>
      <c r="F78" s="182" t="s">
        <v>81</v>
      </c>
      <c r="G78" s="182" t="s">
        <v>82</v>
      </c>
      <c r="H78" s="182" t="s">
        <v>83</v>
      </c>
      <c r="I78" s="182" t="s">
        <v>84</v>
      </c>
      <c r="J78" s="182" t="s">
        <v>85</v>
      </c>
      <c r="K78" s="290" t="s">
        <v>86</v>
      </c>
      <c r="L78" s="292" t="s">
        <v>87</v>
      </c>
      <c r="M78" s="294" t="s">
        <v>28</v>
      </c>
    </row>
    <row r="79" spans="1:13" s="4" customFormat="1" ht="51" customHeight="1" thickBot="1" x14ac:dyDescent="0.25">
      <c r="A79" s="285"/>
      <c r="B79" s="287"/>
      <c r="C79" s="289"/>
      <c r="D79" s="160" t="s">
        <v>88</v>
      </c>
      <c r="E79" s="160" t="s">
        <v>89</v>
      </c>
      <c r="F79" s="160" t="s">
        <v>90</v>
      </c>
      <c r="G79" s="160" t="s">
        <v>91</v>
      </c>
      <c r="H79" s="160" t="s">
        <v>92</v>
      </c>
      <c r="I79" s="160" t="s">
        <v>93</v>
      </c>
      <c r="J79" s="160" t="s">
        <v>75</v>
      </c>
      <c r="K79" s="291"/>
      <c r="L79" s="293"/>
      <c r="M79" s="295"/>
    </row>
    <row r="80" spans="1:13" s="4" customFormat="1" ht="25.5" customHeight="1" x14ac:dyDescent="0.2">
      <c r="A80" s="272" t="s">
        <v>50</v>
      </c>
      <c r="B80" s="268" t="s">
        <v>94</v>
      </c>
      <c r="C80" s="278" t="s">
        <v>95</v>
      </c>
      <c r="D80" s="66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5</v>
      </c>
      <c r="J80" s="199">
        <f>SUM(D80:I80)</f>
        <v>5</v>
      </c>
      <c r="K80" s="185" t="s">
        <v>96</v>
      </c>
      <c r="L80" s="270" t="s">
        <v>97</v>
      </c>
      <c r="M80" s="275" t="s">
        <v>51</v>
      </c>
    </row>
    <row r="81" spans="1:13" s="4" customFormat="1" ht="24.75" customHeight="1" x14ac:dyDescent="0.2">
      <c r="A81" s="273"/>
      <c r="B81" s="269"/>
      <c r="C81" s="279" t="s">
        <v>100</v>
      </c>
      <c r="D81" s="210">
        <f>SUM(D80)</f>
        <v>0</v>
      </c>
      <c r="E81" s="195">
        <f t="shared" ref="E81" si="31">SUM(E80)</f>
        <v>0</v>
      </c>
      <c r="F81" s="195">
        <f t="shared" ref="F81" si="32">SUM(F80)</f>
        <v>0</v>
      </c>
      <c r="G81" s="195">
        <f t="shared" ref="G81" si="33">SUM(G80)</f>
        <v>0</v>
      </c>
      <c r="H81" s="195">
        <f t="shared" ref="H81" si="34">SUM(H80)</f>
        <v>0</v>
      </c>
      <c r="I81" s="195">
        <f t="shared" ref="I81" si="35">SUM(I80)</f>
        <v>5</v>
      </c>
      <c r="J81" s="195">
        <f t="shared" ref="J81" si="36">SUM(J80)</f>
        <v>5</v>
      </c>
      <c r="K81" s="214" t="s">
        <v>75</v>
      </c>
      <c r="L81" s="271"/>
      <c r="M81" s="276"/>
    </row>
    <row r="82" spans="1:13" s="4" customFormat="1" ht="30.6" customHeight="1" x14ac:dyDescent="0.2">
      <c r="A82" s="273"/>
      <c r="B82" s="300" t="s">
        <v>196</v>
      </c>
      <c r="C82" s="66" t="s">
        <v>95</v>
      </c>
      <c r="D82" s="199">
        <v>0</v>
      </c>
      <c r="E82" s="199">
        <v>0</v>
      </c>
      <c r="F82" s="199">
        <v>1</v>
      </c>
      <c r="G82" s="199">
        <v>0</v>
      </c>
      <c r="H82" s="199">
        <v>0</v>
      </c>
      <c r="I82" s="199">
        <v>0</v>
      </c>
      <c r="J82" s="199">
        <f>SUM(D82:I82)</f>
        <v>1</v>
      </c>
      <c r="K82" s="185" t="s">
        <v>96</v>
      </c>
      <c r="L82" s="312" t="s">
        <v>101</v>
      </c>
      <c r="M82" s="276"/>
    </row>
    <row r="83" spans="1:13" s="4" customFormat="1" ht="30.6" customHeight="1" x14ac:dyDescent="0.2">
      <c r="A83" s="273"/>
      <c r="B83" s="300"/>
      <c r="C83" s="210" t="s">
        <v>100</v>
      </c>
      <c r="D83" s="195">
        <f>SUM(D82)</f>
        <v>0</v>
      </c>
      <c r="E83" s="195">
        <f t="shared" ref="E83:J83" si="37">SUM(E82)</f>
        <v>0</v>
      </c>
      <c r="F83" s="195">
        <f t="shared" si="37"/>
        <v>1</v>
      </c>
      <c r="G83" s="195">
        <f t="shared" si="37"/>
        <v>0</v>
      </c>
      <c r="H83" s="195">
        <f t="shared" si="37"/>
        <v>0</v>
      </c>
      <c r="I83" s="195">
        <f t="shared" si="37"/>
        <v>0</v>
      </c>
      <c r="J83" s="195">
        <f t="shared" si="37"/>
        <v>1</v>
      </c>
      <c r="K83" s="207" t="s">
        <v>75</v>
      </c>
      <c r="L83" s="309"/>
      <c r="M83" s="276"/>
    </row>
    <row r="84" spans="1:13" s="4" customFormat="1" ht="30.6" customHeight="1" x14ac:dyDescent="0.2">
      <c r="A84" s="273"/>
      <c r="B84" s="313" t="s">
        <v>102</v>
      </c>
      <c r="C84" s="209" t="s">
        <v>107</v>
      </c>
      <c r="D84" s="197">
        <v>0</v>
      </c>
      <c r="E84" s="197">
        <v>0</v>
      </c>
      <c r="F84" s="197">
        <v>0</v>
      </c>
      <c r="G84" s="197">
        <v>0</v>
      </c>
      <c r="H84" s="197">
        <v>1</v>
      </c>
      <c r="I84" s="197">
        <v>0</v>
      </c>
      <c r="J84" s="197">
        <f>SUM(D84:I84)</f>
        <v>1</v>
      </c>
      <c r="K84" s="42" t="s">
        <v>108</v>
      </c>
      <c r="L84" s="314" t="s">
        <v>103</v>
      </c>
      <c r="M84" s="276"/>
    </row>
    <row r="85" spans="1:13" s="4" customFormat="1" ht="30.6" customHeight="1" x14ac:dyDescent="0.2">
      <c r="A85" s="273"/>
      <c r="B85" s="279"/>
      <c r="C85" s="210" t="s">
        <v>100</v>
      </c>
      <c r="D85" s="195">
        <f>SUM(D84)</f>
        <v>0</v>
      </c>
      <c r="E85" s="195">
        <f t="shared" ref="E85:J85" si="38">SUM(E84)</f>
        <v>0</v>
      </c>
      <c r="F85" s="195">
        <f t="shared" si="38"/>
        <v>0</v>
      </c>
      <c r="G85" s="195">
        <f t="shared" si="38"/>
        <v>0</v>
      </c>
      <c r="H85" s="195">
        <f t="shared" si="38"/>
        <v>1</v>
      </c>
      <c r="I85" s="195">
        <f t="shared" si="38"/>
        <v>0</v>
      </c>
      <c r="J85" s="195">
        <f t="shared" si="38"/>
        <v>1</v>
      </c>
      <c r="K85" s="207" t="s">
        <v>75</v>
      </c>
      <c r="L85" s="309"/>
      <c r="M85" s="276"/>
    </row>
    <row r="86" spans="1:13" s="4" customFormat="1" ht="30.6" customHeight="1" x14ac:dyDescent="0.2">
      <c r="A86" s="273"/>
      <c r="B86" s="313" t="s">
        <v>74</v>
      </c>
      <c r="C86" s="209" t="s">
        <v>95</v>
      </c>
      <c r="D86" s="197">
        <f>D80+D82</f>
        <v>0</v>
      </c>
      <c r="E86" s="197">
        <f t="shared" ref="E86:J86" si="39">E80+E82</f>
        <v>0</v>
      </c>
      <c r="F86" s="197">
        <f t="shared" si="39"/>
        <v>1</v>
      </c>
      <c r="G86" s="197">
        <f t="shared" si="39"/>
        <v>0</v>
      </c>
      <c r="H86" s="197">
        <f t="shared" si="39"/>
        <v>0</v>
      </c>
      <c r="I86" s="197">
        <f t="shared" si="39"/>
        <v>5</v>
      </c>
      <c r="J86" s="197">
        <f t="shared" si="39"/>
        <v>6</v>
      </c>
      <c r="K86" s="42" t="s">
        <v>96</v>
      </c>
      <c r="L86" s="314" t="s">
        <v>97</v>
      </c>
      <c r="M86" s="276"/>
    </row>
    <row r="87" spans="1:13" s="4" customFormat="1" ht="30.6" customHeight="1" x14ac:dyDescent="0.2">
      <c r="A87" s="273"/>
      <c r="B87" s="278"/>
      <c r="C87" s="209" t="s">
        <v>107</v>
      </c>
      <c r="D87" s="197">
        <v>0</v>
      </c>
      <c r="E87" s="197">
        <v>0</v>
      </c>
      <c r="F87" s="197">
        <v>0</v>
      </c>
      <c r="G87" s="197">
        <v>0</v>
      </c>
      <c r="H87" s="197">
        <v>1</v>
      </c>
      <c r="I87" s="197">
        <v>0</v>
      </c>
      <c r="J87" s="197">
        <f>SUM(D87:I87)</f>
        <v>1</v>
      </c>
      <c r="K87" s="42" t="s">
        <v>108</v>
      </c>
      <c r="L87" s="312"/>
      <c r="M87" s="276"/>
    </row>
    <row r="88" spans="1:13" s="4" customFormat="1" ht="30.6" customHeight="1" thickBot="1" x14ac:dyDescent="0.25">
      <c r="A88" s="274"/>
      <c r="B88" s="315"/>
      <c r="C88" s="211" t="s">
        <v>100</v>
      </c>
      <c r="D88" s="198">
        <f>SUM(D86:D87)</f>
        <v>0</v>
      </c>
      <c r="E88" s="198">
        <f t="shared" ref="E88:J88" si="40">SUM(E86:E87)</f>
        <v>0</v>
      </c>
      <c r="F88" s="198">
        <f t="shared" si="40"/>
        <v>1</v>
      </c>
      <c r="G88" s="198">
        <f t="shared" si="40"/>
        <v>0</v>
      </c>
      <c r="H88" s="198">
        <f t="shared" si="40"/>
        <v>1</v>
      </c>
      <c r="I88" s="198">
        <f t="shared" si="40"/>
        <v>5</v>
      </c>
      <c r="J88" s="198">
        <f t="shared" si="40"/>
        <v>7</v>
      </c>
      <c r="K88" s="208" t="s">
        <v>75</v>
      </c>
      <c r="L88" s="316"/>
      <c r="M88" s="277"/>
    </row>
    <row r="89" spans="1:13" s="4" customFormat="1" ht="30.6" customHeight="1" x14ac:dyDescent="0.2">
      <c r="A89" s="296" t="s">
        <v>52</v>
      </c>
      <c r="B89" s="299" t="s">
        <v>94</v>
      </c>
      <c r="C89" s="54" t="s">
        <v>95</v>
      </c>
      <c r="D89" s="196">
        <v>3</v>
      </c>
      <c r="E89" s="196">
        <v>16</v>
      </c>
      <c r="F89" s="196">
        <v>42</v>
      </c>
      <c r="G89" s="196">
        <v>60</v>
      </c>
      <c r="H89" s="196">
        <v>44</v>
      </c>
      <c r="I89" s="196">
        <v>225</v>
      </c>
      <c r="J89" s="196">
        <f>SUM(D89:I89)</f>
        <v>390</v>
      </c>
      <c r="K89" s="56" t="s">
        <v>96</v>
      </c>
      <c r="L89" s="301" t="s">
        <v>97</v>
      </c>
      <c r="M89" s="303" t="s">
        <v>53</v>
      </c>
    </row>
    <row r="90" spans="1:13" s="4" customFormat="1" ht="30.6" customHeight="1" x14ac:dyDescent="0.2">
      <c r="A90" s="297"/>
      <c r="B90" s="300"/>
      <c r="C90" s="40" t="s">
        <v>98</v>
      </c>
      <c r="D90" s="197">
        <v>3</v>
      </c>
      <c r="E90" s="197">
        <v>0</v>
      </c>
      <c r="F90" s="197">
        <v>0</v>
      </c>
      <c r="G90" s="197">
        <v>0</v>
      </c>
      <c r="H90" s="197">
        <v>0</v>
      </c>
      <c r="I90" s="197">
        <v>0</v>
      </c>
      <c r="J90" s="197">
        <f>SUM(D90:I90)</f>
        <v>3</v>
      </c>
      <c r="K90" s="42" t="s">
        <v>99</v>
      </c>
      <c r="L90" s="302"/>
      <c r="M90" s="304"/>
    </row>
    <row r="91" spans="1:13" s="4" customFormat="1" ht="30.6" customHeight="1" x14ac:dyDescent="0.2">
      <c r="A91" s="297"/>
      <c r="B91" s="300"/>
      <c r="C91" s="132" t="s">
        <v>100</v>
      </c>
      <c r="D91" s="195">
        <f>SUM(D89:D90)</f>
        <v>6</v>
      </c>
      <c r="E91" s="195">
        <f t="shared" ref="E91:J91" si="41">SUM(E89:E90)</f>
        <v>16</v>
      </c>
      <c r="F91" s="195">
        <f t="shared" si="41"/>
        <v>42</v>
      </c>
      <c r="G91" s="195">
        <f t="shared" si="41"/>
        <v>60</v>
      </c>
      <c r="H91" s="195">
        <f t="shared" si="41"/>
        <v>44</v>
      </c>
      <c r="I91" s="195">
        <f t="shared" si="41"/>
        <v>225</v>
      </c>
      <c r="J91" s="195">
        <f t="shared" si="41"/>
        <v>393</v>
      </c>
      <c r="K91" s="161" t="s">
        <v>75</v>
      </c>
      <c r="L91" s="302"/>
      <c r="M91" s="304"/>
    </row>
    <row r="92" spans="1:13" s="4" customFormat="1" ht="30.6" customHeight="1" x14ac:dyDescent="0.2">
      <c r="A92" s="297"/>
      <c r="B92" s="300" t="s">
        <v>105</v>
      </c>
      <c r="C92" s="40" t="s">
        <v>95</v>
      </c>
      <c r="D92" s="197">
        <v>0</v>
      </c>
      <c r="E92" s="197">
        <v>5</v>
      </c>
      <c r="F92" s="197">
        <v>5</v>
      </c>
      <c r="G92" s="197">
        <v>0</v>
      </c>
      <c r="H92" s="197">
        <v>0</v>
      </c>
      <c r="I92" s="197">
        <v>0</v>
      </c>
      <c r="J92" s="197">
        <f>SUM(D92:I92)</f>
        <v>10</v>
      </c>
      <c r="K92" s="42" t="s">
        <v>96</v>
      </c>
      <c r="L92" s="302" t="s">
        <v>106</v>
      </c>
      <c r="M92" s="304"/>
    </row>
    <row r="93" spans="1:13" s="4" customFormat="1" ht="30.6" customHeight="1" x14ac:dyDescent="0.2">
      <c r="A93" s="297"/>
      <c r="B93" s="300"/>
      <c r="C93" s="132" t="s">
        <v>100</v>
      </c>
      <c r="D93" s="195">
        <f>SUM(D92)</f>
        <v>0</v>
      </c>
      <c r="E93" s="195">
        <f t="shared" ref="E93:J93" si="42">SUM(E92)</f>
        <v>5</v>
      </c>
      <c r="F93" s="195">
        <f t="shared" si="42"/>
        <v>5</v>
      </c>
      <c r="G93" s="195">
        <f t="shared" si="42"/>
        <v>0</v>
      </c>
      <c r="H93" s="195">
        <f t="shared" si="42"/>
        <v>0</v>
      </c>
      <c r="I93" s="195">
        <f t="shared" si="42"/>
        <v>0</v>
      </c>
      <c r="J93" s="195">
        <f t="shared" si="42"/>
        <v>10</v>
      </c>
      <c r="K93" s="161" t="s">
        <v>75</v>
      </c>
      <c r="L93" s="302"/>
      <c r="M93" s="304"/>
    </row>
    <row r="94" spans="1:13" s="4" customFormat="1" ht="30.6" customHeight="1" x14ac:dyDescent="0.2">
      <c r="A94" s="297"/>
      <c r="B94" s="300" t="s">
        <v>74</v>
      </c>
      <c r="C94" s="40" t="s">
        <v>95</v>
      </c>
      <c r="D94" s="197">
        <f>D89+D92</f>
        <v>3</v>
      </c>
      <c r="E94" s="197">
        <f t="shared" ref="E94:I94" si="43">E89+E92</f>
        <v>21</v>
      </c>
      <c r="F94" s="197">
        <f t="shared" si="43"/>
        <v>47</v>
      </c>
      <c r="G94" s="197">
        <f t="shared" si="43"/>
        <v>60</v>
      </c>
      <c r="H94" s="197">
        <f t="shared" si="43"/>
        <v>44</v>
      </c>
      <c r="I94" s="197">
        <f t="shared" si="43"/>
        <v>225</v>
      </c>
      <c r="J94" s="197">
        <f>SUM(D94:I94)</f>
        <v>400</v>
      </c>
      <c r="K94" s="42" t="s">
        <v>96</v>
      </c>
      <c r="L94" s="302" t="s">
        <v>75</v>
      </c>
      <c r="M94" s="304"/>
    </row>
    <row r="95" spans="1:13" s="4" customFormat="1" ht="30.6" customHeight="1" x14ac:dyDescent="0.2">
      <c r="A95" s="297"/>
      <c r="B95" s="300"/>
      <c r="C95" s="40" t="s">
        <v>98</v>
      </c>
      <c r="D95" s="197">
        <f>D90</f>
        <v>3</v>
      </c>
      <c r="E95" s="197">
        <f t="shared" ref="E95:J95" si="44">E90</f>
        <v>0</v>
      </c>
      <c r="F95" s="197">
        <f t="shared" si="44"/>
        <v>0</v>
      </c>
      <c r="G95" s="197">
        <f t="shared" si="44"/>
        <v>0</v>
      </c>
      <c r="H95" s="197">
        <f t="shared" si="44"/>
        <v>0</v>
      </c>
      <c r="I95" s="197">
        <f t="shared" si="44"/>
        <v>0</v>
      </c>
      <c r="J95" s="197">
        <f t="shared" si="44"/>
        <v>3</v>
      </c>
      <c r="K95" s="42" t="s">
        <v>99</v>
      </c>
      <c r="L95" s="302"/>
      <c r="M95" s="304"/>
    </row>
    <row r="96" spans="1:13" s="4" customFormat="1" ht="30.6" customHeight="1" thickBot="1" x14ac:dyDescent="0.25">
      <c r="A96" s="298"/>
      <c r="B96" s="306"/>
      <c r="C96" s="163" t="s">
        <v>100</v>
      </c>
      <c r="D96" s="198">
        <f>SUM(D94:D95)</f>
        <v>6</v>
      </c>
      <c r="E96" s="198">
        <f t="shared" ref="E96:J96" si="45">SUM(E94:E95)</f>
        <v>21</v>
      </c>
      <c r="F96" s="198">
        <f t="shared" si="45"/>
        <v>47</v>
      </c>
      <c r="G96" s="198">
        <f t="shared" si="45"/>
        <v>60</v>
      </c>
      <c r="H96" s="198">
        <f t="shared" si="45"/>
        <v>44</v>
      </c>
      <c r="I96" s="198">
        <f t="shared" si="45"/>
        <v>225</v>
      </c>
      <c r="J96" s="198">
        <f t="shared" si="45"/>
        <v>403</v>
      </c>
      <c r="K96" s="162" t="s">
        <v>75</v>
      </c>
      <c r="L96" s="307"/>
      <c r="M96" s="305"/>
    </row>
    <row r="97" spans="1:13" s="4" customFormat="1" ht="30.6" customHeight="1" x14ac:dyDescent="0.2">
      <c r="A97" s="308" t="s">
        <v>54</v>
      </c>
      <c r="B97" s="279" t="s">
        <v>94</v>
      </c>
      <c r="C97" s="66" t="s">
        <v>95</v>
      </c>
      <c r="D97" s="199">
        <v>0</v>
      </c>
      <c r="E97" s="199">
        <v>1</v>
      </c>
      <c r="F97" s="199">
        <v>2</v>
      </c>
      <c r="G97" s="199">
        <v>1</v>
      </c>
      <c r="H97" s="199">
        <v>0</v>
      </c>
      <c r="I97" s="199">
        <v>2</v>
      </c>
      <c r="J97" s="199">
        <f>SUM(D97:I97)</f>
        <v>6</v>
      </c>
      <c r="K97" s="185" t="s">
        <v>96</v>
      </c>
      <c r="L97" s="309" t="s">
        <v>97</v>
      </c>
      <c r="M97" s="310" t="s">
        <v>55</v>
      </c>
    </row>
    <row r="98" spans="1:13" s="4" customFormat="1" ht="30.6" customHeight="1" thickBot="1" x14ac:dyDescent="0.25">
      <c r="A98" s="298"/>
      <c r="B98" s="306"/>
      <c r="C98" s="163" t="s">
        <v>100</v>
      </c>
      <c r="D98" s="198">
        <f>SUM(D97)</f>
        <v>0</v>
      </c>
      <c r="E98" s="198">
        <f t="shared" ref="E98:J98" si="46">SUM(E97)</f>
        <v>1</v>
      </c>
      <c r="F98" s="198">
        <f t="shared" si="46"/>
        <v>2</v>
      </c>
      <c r="G98" s="198">
        <f t="shared" si="46"/>
        <v>1</v>
      </c>
      <c r="H98" s="198">
        <f t="shared" si="46"/>
        <v>0</v>
      </c>
      <c r="I98" s="198">
        <f t="shared" si="46"/>
        <v>2</v>
      </c>
      <c r="J98" s="198">
        <f t="shared" si="46"/>
        <v>6</v>
      </c>
      <c r="K98" s="162" t="s">
        <v>75</v>
      </c>
      <c r="L98" s="307"/>
      <c r="M98" s="305"/>
    </row>
    <row r="99" spans="1:13" s="4" customForma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</row>
    <row r="100" spans="1:13" s="4" customForma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</row>
    <row r="101" spans="1:13" s="4" customForma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</row>
    <row r="102" spans="1:13" s="4" customFormat="1" ht="26.1" customHeight="1" x14ac:dyDescent="0.2">
      <c r="A102" s="280" t="s">
        <v>185</v>
      </c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</row>
    <row r="103" spans="1:13" s="4" customFormat="1" ht="33.6" customHeight="1" x14ac:dyDescent="0.2">
      <c r="A103" s="281" t="s">
        <v>190</v>
      </c>
      <c r="B103" s="281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</row>
    <row r="104" spans="1:13" s="4" customFormat="1" ht="16.5" thickBot="1" x14ac:dyDescent="0.25">
      <c r="A104" s="205"/>
      <c r="B104" s="205"/>
      <c r="C104" s="205"/>
      <c r="D104" s="205"/>
      <c r="E104" s="29"/>
      <c r="F104" s="29"/>
      <c r="G104" s="29"/>
      <c r="J104" s="311"/>
      <c r="K104" s="311"/>
      <c r="L104" s="311"/>
      <c r="M104" s="311"/>
    </row>
    <row r="105" spans="1:13" s="4" customFormat="1" ht="47.1" customHeight="1" x14ac:dyDescent="0.2">
      <c r="A105" s="284" t="s">
        <v>76</v>
      </c>
      <c r="B105" s="286" t="s">
        <v>77</v>
      </c>
      <c r="C105" s="288" t="s">
        <v>78</v>
      </c>
      <c r="D105" s="182" t="s">
        <v>79</v>
      </c>
      <c r="E105" s="182" t="s">
        <v>80</v>
      </c>
      <c r="F105" s="182" t="s">
        <v>81</v>
      </c>
      <c r="G105" s="182" t="s">
        <v>82</v>
      </c>
      <c r="H105" s="182" t="s">
        <v>83</v>
      </c>
      <c r="I105" s="182" t="s">
        <v>84</v>
      </c>
      <c r="J105" s="182" t="s">
        <v>85</v>
      </c>
      <c r="K105" s="290" t="s">
        <v>86</v>
      </c>
      <c r="L105" s="292" t="s">
        <v>87</v>
      </c>
      <c r="M105" s="294" t="s">
        <v>28</v>
      </c>
    </row>
    <row r="106" spans="1:13" s="4" customFormat="1" ht="47.1" customHeight="1" thickBot="1" x14ac:dyDescent="0.25">
      <c r="A106" s="285"/>
      <c r="B106" s="287"/>
      <c r="C106" s="289"/>
      <c r="D106" s="188" t="s">
        <v>88</v>
      </c>
      <c r="E106" s="188" t="s">
        <v>89</v>
      </c>
      <c r="F106" s="188" t="s">
        <v>90</v>
      </c>
      <c r="G106" s="188" t="s">
        <v>91</v>
      </c>
      <c r="H106" s="188" t="s">
        <v>92</v>
      </c>
      <c r="I106" s="188" t="s">
        <v>93</v>
      </c>
      <c r="J106" s="188" t="s">
        <v>75</v>
      </c>
      <c r="K106" s="291"/>
      <c r="L106" s="293"/>
      <c r="M106" s="295"/>
    </row>
    <row r="107" spans="1:13" ht="33.75" customHeight="1" x14ac:dyDescent="0.2">
      <c r="A107" s="296" t="s">
        <v>56</v>
      </c>
      <c r="B107" s="299" t="s">
        <v>94</v>
      </c>
      <c r="C107" s="54" t="s">
        <v>95</v>
      </c>
      <c r="D107" s="196">
        <v>1</v>
      </c>
      <c r="E107" s="196">
        <v>9</v>
      </c>
      <c r="F107" s="196">
        <v>165</v>
      </c>
      <c r="G107" s="196">
        <v>109</v>
      </c>
      <c r="H107" s="196">
        <v>220</v>
      </c>
      <c r="I107" s="196">
        <v>169</v>
      </c>
      <c r="J107" s="196">
        <f>SUM(D107:I107)</f>
        <v>673</v>
      </c>
      <c r="K107" s="56" t="s">
        <v>96</v>
      </c>
      <c r="L107" s="301" t="s">
        <v>97</v>
      </c>
      <c r="M107" s="303" t="s">
        <v>57</v>
      </c>
    </row>
    <row r="108" spans="1:13" ht="33.75" customHeight="1" thickBot="1" x14ac:dyDescent="0.25">
      <c r="A108" s="298"/>
      <c r="B108" s="306"/>
      <c r="C108" s="163" t="s">
        <v>100</v>
      </c>
      <c r="D108" s="198">
        <f>SUM(D107)</f>
        <v>1</v>
      </c>
      <c r="E108" s="198">
        <f t="shared" ref="E108:J108" si="47">SUM(E107)</f>
        <v>9</v>
      </c>
      <c r="F108" s="198">
        <f t="shared" si="47"/>
        <v>165</v>
      </c>
      <c r="G108" s="198">
        <f t="shared" si="47"/>
        <v>109</v>
      </c>
      <c r="H108" s="198">
        <f t="shared" si="47"/>
        <v>220</v>
      </c>
      <c r="I108" s="198">
        <f t="shared" si="47"/>
        <v>169</v>
      </c>
      <c r="J108" s="198">
        <f t="shared" si="47"/>
        <v>673</v>
      </c>
      <c r="K108" s="162" t="s">
        <v>75</v>
      </c>
      <c r="L108" s="307"/>
      <c r="M108" s="305"/>
    </row>
    <row r="109" spans="1:13" ht="33.75" customHeight="1" x14ac:dyDescent="0.2">
      <c r="A109" s="296" t="s">
        <v>58</v>
      </c>
      <c r="B109" s="299" t="s">
        <v>94</v>
      </c>
      <c r="C109" s="54" t="s">
        <v>95</v>
      </c>
      <c r="D109" s="196">
        <v>0</v>
      </c>
      <c r="E109" s="196">
        <v>0</v>
      </c>
      <c r="F109" s="196">
        <v>0</v>
      </c>
      <c r="G109" s="196">
        <v>1</v>
      </c>
      <c r="H109" s="196">
        <v>2</v>
      </c>
      <c r="I109" s="196">
        <v>10</v>
      </c>
      <c r="J109" s="196">
        <f>SUM(D109:I109)</f>
        <v>13</v>
      </c>
      <c r="K109" s="56" t="s">
        <v>96</v>
      </c>
      <c r="L109" s="301" t="s">
        <v>97</v>
      </c>
      <c r="M109" s="303" t="s">
        <v>59</v>
      </c>
    </row>
    <row r="110" spans="1:13" ht="33.75" customHeight="1" x14ac:dyDescent="0.2">
      <c r="A110" s="297"/>
      <c r="B110" s="300"/>
      <c r="C110" s="132" t="s">
        <v>100</v>
      </c>
      <c r="D110" s="195">
        <f>SUM(D109)</f>
        <v>0</v>
      </c>
      <c r="E110" s="195">
        <f t="shared" ref="E110:I110" si="48">SUM(E109)</f>
        <v>0</v>
      </c>
      <c r="F110" s="195">
        <f t="shared" si="48"/>
        <v>0</v>
      </c>
      <c r="G110" s="195">
        <f t="shared" si="48"/>
        <v>1</v>
      </c>
      <c r="H110" s="195">
        <f t="shared" si="48"/>
        <v>2</v>
      </c>
      <c r="I110" s="195">
        <f t="shared" si="48"/>
        <v>10</v>
      </c>
      <c r="J110" s="195">
        <f>SUM(D110:I110)</f>
        <v>13</v>
      </c>
      <c r="K110" s="161" t="s">
        <v>75</v>
      </c>
      <c r="L110" s="302"/>
      <c r="M110" s="304"/>
    </row>
    <row r="111" spans="1:13" ht="33.75" customHeight="1" x14ac:dyDescent="0.2">
      <c r="A111" s="297"/>
      <c r="B111" s="300" t="s">
        <v>196</v>
      </c>
      <c r="C111" s="40" t="s">
        <v>95</v>
      </c>
      <c r="D111" s="197">
        <v>0</v>
      </c>
      <c r="E111" s="197">
        <v>0</v>
      </c>
      <c r="F111" s="197">
        <v>0</v>
      </c>
      <c r="G111" s="197">
        <v>0</v>
      </c>
      <c r="H111" s="197">
        <v>0</v>
      </c>
      <c r="I111" s="197">
        <v>1</v>
      </c>
      <c r="J111" s="197">
        <f>SUM(D111:I111)</f>
        <v>1</v>
      </c>
      <c r="K111" s="42" t="s">
        <v>96</v>
      </c>
      <c r="L111" s="302" t="s">
        <v>101</v>
      </c>
      <c r="M111" s="304"/>
    </row>
    <row r="112" spans="1:13" ht="33.75" customHeight="1" x14ac:dyDescent="0.2">
      <c r="A112" s="297"/>
      <c r="B112" s="300"/>
      <c r="C112" s="132" t="s">
        <v>100</v>
      </c>
      <c r="D112" s="195">
        <f>SUM(D111)</f>
        <v>0</v>
      </c>
      <c r="E112" s="195">
        <f t="shared" ref="E112:J112" si="49">SUM(E111)</f>
        <v>0</v>
      </c>
      <c r="F112" s="195">
        <f t="shared" si="49"/>
        <v>0</v>
      </c>
      <c r="G112" s="195">
        <f t="shared" si="49"/>
        <v>0</v>
      </c>
      <c r="H112" s="195">
        <f t="shared" si="49"/>
        <v>0</v>
      </c>
      <c r="I112" s="195">
        <f t="shared" si="49"/>
        <v>1</v>
      </c>
      <c r="J112" s="195">
        <f t="shared" si="49"/>
        <v>1</v>
      </c>
      <c r="K112" s="161" t="s">
        <v>75</v>
      </c>
      <c r="L112" s="302"/>
      <c r="M112" s="304"/>
    </row>
    <row r="113" spans="1:13" ht="33.75" customHeight="1" x14ac:dyDescent="0.2">
      <c r="A113" s="297"/>
      <c r="B113" s="300" t="s">
        <v>74</v>
      </c>
      <c r="C113" s="40" t="s">
        <v>95</v>
      </c>
      <c r="D113" s="197">
        <f>D109+D111</f>
        <v>0</v>
      </c>
      <c r="E113" s="197">
        <f t="shared" ref="E113:J113" si="50">E109+E111</f>
        <v>0</v>
      </c>
      <c r="F113" s="197">
        <f t="shared" si="50"/>
        <v>0</v>
      </c>
      <c r="G113" s="197">
        <f t="shared" si="50"/>
        <v>1</v>
      </c>
      <c r="H113" s="197">
        <f t="shared" si="50"/>
        <v>2</v>
      </c>
      <c r="I113" s="197">
        <f t="shared" si="50"/>
        <v>11</v>
      </c>
      <c r="J113" s="197">
        <f t="shared" si="50"/>
        <v>14</v>
      </c>
      <c r="K113" s="42" t="s">
        <v>96</v>
      </c>
      <c r="L113" s="302" t="s">
        <v>75</v>
      </c>
      <c r="M113" s="304"/>
    </row>
    <row r="114" spans="1:13" ht="33.75" customHeight="1" thickBot="1" x14ac:dyDescent="0.25">
      <c r="A114" s="298"/>
      <c r="B114" s="306"/>
      <c r="C114" s="163" t="s">
        <v>100</v>
      </c>
      <c r="D114" s="198">
        <f>SUM(D113)</f>
        <v>0</v>
      </c>
      <c r="E114" s="198">
        <f t="shared" ref="E114:J114" si="51">SUM(E113)</f>
        <v>0</v>
      </c>
      <c r="F114" s="198">
        <f t="shared" si="51"/>
        <v>0</v>
      </c>
      <c r="G114" s="198">
        <f t="shared" si="51"/>
        <v>1</v>
      </c>
      <c r="H114" s="198">
        <f t="shared" si="51"/>
        <v>2</v>
      </c>
      <c r="I114" s="198">
        <f t="shared" si="51"/>
        <v>11</v>
      </c>
      <c r="J114" s="198">
        <f t="shared" si="51"/>
        <v>14</v>
      </c>
      <c r="K114" s="162" t="s">
        <v>75</v>
      </c>
      <c r="L114" s="307"/>
      <c r="M114" s="305"/>
    </row>
    <row r="115" spans="1:13" ht="33.75" customHeight="1" x14ac:dyDescent="0.2">
      <c r="A115" s="296" t="s">
        <v>60</v>
      </c>
      <c r="B115" s="299" t="s">
        <v>94</v>
      </c>
      <c r="C115" s="54" t="s">
        <v>95</v>
      </c>
      <c r="D115" s="196">
        <v>0</v>
      </c>
      <c r="E115" s="196">
        <v>0</v>
      </c>
      <c r="F115" s="196">
        <v>2</v>
      </c>
      <c r="G115" s="196">
        <v>0</v>
      </c>
      <c r="H115" s="196">
        <v>0</v>
      </c>
      <c r="I115" s="196">
        <v>8</v>
      </c>
      <c r="J115" s="196">
        <f>SUM(D115:I115)</f>
        <v>10</v>
      </c>
      <c r="K115" s="56" t="s">
        <v>96</v>
      </c>
      <c r="L115" s="301" t="s">
        <v>106</v>
      </c>
      <c r="M115" s="303" t="s">
        <v>61</v>
      </c>
    </row>
    <row r="116" spans="1:13" ht="33.75" customHeight="1" thickBot="1" x14ac:dyDescent="0.25">
      <c r="A116" s="298"/>
      <c r="B116" s="306"/>
      <c r="C116" s="163" t="s">
        <v>100</v>
      </c>
      <c r="D116" s="198">
        <f>SUM(D115)</f>
        <v>0</v>
      </c>
      <c r="E116" s="198">
        <f t="shared" ref="E116:J116" si="52">SUM(E115)</f>
        <v>0</v>
      </c>
      <c r="F116" s="198">
        <f t="shared" si="52"/>
        <v>2</v>
      </c>
      <c r="G116" s="198">
        <f t="shared" si="52"/>
        <v>0</v>
      </c>
      <c r="H116" s="198">
        <f t="shared" si="52"/>
        <v>0</v>
      </c>
      <c r="I116" s="198">
        <f t="shared" si="52"/>
        <v>8</v>
      </c>
      <c r="J116" s="198">
        <f t="shared" si="52"/>
        <v>10</v>
      </c>
      <c r="K116" s="162" t="s">
        <v>75</v>
      </c>
      <c r="L116" s="307"/>
      <c r="M116" s="305"/>
    </row>
    <row r="117" spans="1:13" ht="33.75" customHeight="1" x14ac:dyDescent="0.2">
      <c r="A117" s="296" t="s">
        <v>62</v>
      </c>
      <c r="B117" s="299" t="s">
        <v>94</v>
      </c>
      <c r="C117" s="54" t="s">
        <v>95</v>
      </c>
      <c r="D117" s="196">
        <v>0</v>
      </c>
      <c r="E117" s="196">
        <v>13</v>
      </c>
      <c r="F117" s="196">
        <v>66</v>
      </c>
      <c r="G117" s="196">
        <v>100</v>
      </c>
      <c r="H117" s="196">
        <v>54</v>
      </c>
      <c r="I117" s="196">
        <v>44</v>
      </c>
      <c r="J117" s="196">
        <f>SUM(D117:I117)</f>
        <v>277</v>
      </c>
      <c r="K117" s="56" t="s">
        <v>96</v>
      </c>
      <c r="L117" s="301" t="s">
        <v>97</v>
      </c>
      <c r="M117" s="303" t="s">
        <v>63</v>
      </c>
    </row>
    <row r="118" spans="1:13" ht="33.75" customHeight="1" thickBot="1" x14ac:dyDescent="0.25">
      <c r="A118" s="298"/>
      <c r="B118" s="306"/>
      <c r="C118" s="163" t="s">
        <v>100</v>
      </c>
      <c r="D118" s="198">
        <f>SUM(D117)</f>
        <v>0</v>
      </c>
      <c r="E118" s="198">
        <f t="shared" ref="E118:J118" si="53">SUM(E117)</f>
        <v>13</v>
      </c>
      <c r="F118" s="198">
        <f t="shared" si="53"/>
        <v>66</v>
      </c>
      <c r="G118" s="198">
        <f t="shared" si="53"/>
        <v>100</v>
      </c>
      <c r="H118" s="198">
        <f t="shared" si="53"/>
        <v>54</v>
      </c>
      <c r="I118" s="198">
        <f t="shared" si="53"/>
        <v>44</v>
      </c>
      <c r="J118" s="198">
        <f t="shared" si="53"/>
        <v>277</v>
      </c>
      <c r="K118" s="162" t="s">
        <v>75</v>
      </c>
      <c r="L118" s="307"/>
      <c r="M118" s="305"/>
    </row>
    <row r="119" spans="1:13" s="4" customFormat="1" ht="33.75" customHeight="1" x14ac:dyDescent="0.2">
      <c r="A119" s="296" t="s">
        <v>64</v>
      </c>
      <c r="B119" s="299" t="s">
        <v>94</v>
      </c>
      <c r="C119" s="54" t="s">
        <v>95</v>
      </c>
      <c r="D119" s="196">
        <v>0</v>
      </c>
      <c r="E119" s="196">
        <v>1</v>
      </c>
      <c r="F119" s="196">
        <v>0</v>
      </c>
      <c r="G119" s="196">
        <v>0</v>
      </c>
      <c r="H119" s="196">
        <v>1</v>
      </c>
      <c r="I119" s="196">
        <v>4</v>
      </c>
      <c r="J119" s="196">
        <f>SUM(D119:I119)</f>
        <v>6</v>
      </c>
      <c r="K119" s="56" t="s">
        <v>96</v>
      </c>
      <c r="L119" s="301" t="s">
        <v>97</v>
      </c>
      <c r="M119" s="303" t="s">
        <v>65</v>
      </c>
    </row>
    <row r="120" spans="1:13" s="4" customFormat="1" ht="33.75" customHeight="1" thickBot="1" x14ac:dyDescent="0.25">
      <c r="A120" s="298"/>
      <c r="B120" s="306"/>
      <c r="C120" s="163" t="s">
        <v>100</v>
      </c>
      <c r="D120" s="198">
        <f>SUM(D119)</f>
        <v>0</v>
      </c>
      <c r="E120" s="198">
        <f t="shared" ref="E120:J120" si="54">SUM(E119)</f>
        <v>1</v>
      </c>
      <c r="F120" s="198">
        <f t="shared" si="54"/>
        <v>0</v>
      </c>
      <c r="G120" s="198">
        <f t="shared" si="54"/>
        <v>0</v>
      </c>
      <c r="H120" s="198">
        <f t="shared" si="54"/>
        <v>1</v>
      </c>
      <c r="I120" s="198">
        <f t="shared" si="54"/>
        <v>4</v>
      </c>
      <c r="J120" s="198">
        <f t="shared" si="54"/>
        <v>6</v>
      </c>
      <c r="K120" s="162" t="s">
        <v>75</v>
      </c>
      <c r="L120" s="307"/>
      <c r="M120" s="305"/>
    </row>
    <row r="121" spans="1:13" s="4" customFormat="1" ht="33.75" customHeight="1" x14ac:dyDescent="0.2">
      <c r="A121" s="308" t="s">
        <v>66</v>
      </c>
      <c r="B121" s="279" t="s">
        <v>94</v>
      </c>
      <c r="C121" s="66" t="s">
        <v>95</v>
      </c>
      <c r="D121" s="199">
        <v>0</v>
      </c>
      <c r="E121" s="199">
        <v>1</v>
      </c>
      <c r="F121" s="199">
        <v>0</v>
      </c>
      <c r="G121" s="199">
        <v>0</v>
      </c>
      <c r="H121" s="199">
        <v>2</v>
      </c>
      <c r="I121" s="199">
        <v>0</v>
      </c>
      <c r="J121" s="199">
        <f>SUM(D121:I121)</f>
        <v>3</v>
      </c>
      <c r="K121" s="185" t="s">
        <v>96</v>
      </c>
      <c r="L121" s="309" t="s">
        <v>97</v>
      </c>
      <c r="M121" s="317" t="s">
        <v>67</v>
      </c>
    </row>
    <row r="122" spans="1:13" s="4" customFormat="1" ht="33.75" customHeight="1" thickBot="1" x14ac:dyDescent="0.25">
      <c r="A122" s="298"/>
      <c r="B122" s="306"/>
      <c r="C122" s="163" t="s">
        <v>100</v>
      </c>
      <c r="D122" s="198">
        <f>SUM(D121)</f>
        <v>0</v>
      </c>
      <c r="E122" s="198">
        <f t="shared" ref="E122:J122" si="55">SUM(E121)</f>
        <v>1</v>
      </c>
      <c r="F122" s="198">
        <f t="shared" si="55"/>
        <v>0</v>
      </c>
      <c r="G122" s="198">
        <f t="shared" si="55"/>
        <v>0</v>
      </c>
      <c r="H122" s="198">
        <f t="shared" si="55"/>
        <v>2</v>
      </c>
      <c r="I122" s="198">
        <f t="shared" si="55"/>
        <v>0</v>
      </c>
      <c r="J122" s="198">
        <f t="shared" si="55"/>
        <v>3</v>
      </c>
      <c r="K122" s="162" t="s">
        <v>75</v>
      </c>
      <c r="L122" s="307"/>
      <c r="M122" s="318"/>
    </row>
    <row r="123" spans="1:13" ht="15" x14ac:dyDescent="0.2">
      <c r="A123" s="20"/>
      <c r="B123" s="20"/>
      <c r="C123" s="8"/>
      <c r="D123" s="28"/>
      <c r="E123" s="28"/>
      <c r="F123" s="28"/>
      <c r="G123" s="28"/>
      <c r="H123" s="28"/>
      <c r="I123" s="28"/>
      <c r="J123" s="28"/>
      <c r="K123" s="53"/>
      <c r="L123" s="21"/>
      <c r="M123" s="20"/>
    </row>
    <row r="124" spans="1:13" ht="15" x14ac:dyDescent="0.2">
      <c r="A124" s="20"/>
      <c r="B124" s="20"/>
      <c r="C124" s="156"/>
      <c r="D124" s="157"/>
      <c r="E124" s="157"/>
      <c r="F124" s="157"/>
      <c r="G124" s="157"/>
      <c r="H124" s="157"/>
      <c r="I124" s="157"/>
      <c r="J124" s="157"/>
      <c r="K124" s="53"/>
      <c r="L124" s="21"/>
      <c r="M124" s="20"/>
    </row>
    <row r="125" spans="1:13" ht="15" x14ac:dyDescent="0.2">
      <c r="A125" s="20"/>
      <c r="B125" s="20"/>
      <c r="C125" s="156"/>
      <c r="D125" s="157"/>
      <c r="E125" s="157"/>
      <c r="F125" s="157"/>
      <c r="G125" s="157"/>
      <c r="H125" s="157"/>
      <c r="I125" s="157"/>
      <c r="J125" s="157"/>
      <c r="K125" s="53"/>
      <c r="L125" s="21"/>
      <c r="M125" s="20"/>
    </row>
    <row r="126" spans="1:13" ht="24.75" customHeight="1" x14ac:dyDescent="0.2">
      <c r="A126" s="280" t="s">
        <v>185</v>
      </c>
      <c r="B126" s="280"/>
      <c r="C126" s="280"/>
      <c r="D126" s="280"/>
      <c r="E126" s="280"/>
      <c r="F126" s="280"/>
      <c r="G126" s="280"/>
      <c r="H126" s="280"/>
      <c r="I126" s="280"/>
      <c r="J126" s="280"/>
      <c r="K126" s="280"/>
      <c r="L126" s="280"/>
      <c r="M126" s="203"/>
    </row>
    <row r="127" spans="1:13" ht="24.75" customHeight="1" x14ac:dyDescent="0.2">
      <c r="A127" s="281" t="s">
        <v>191</v>
      </c>
      <c r="B127" s="281"/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204"/>
    </row>
    <row r="128" spans="1:13" ht="24.75" customHeight="1" thickBot="1" x14ac:dyDescent="0.25">
      <c r="A128" s="319"/>
      <c r="B128" s="319"/>
      <c r="C128" s="319"/>
      <c r="D128" s="205"/>
      <c r="E128" s="29"/>
      <c r="F128" s="29"/>
      <c r="G128" s="29"/>
      <c r="H128" s="29"/>
      <c r="I128" s="29"/>
      <c r="K128" s="311"/>
      <c r="L128" s="311"/>
      <c r="M128" s="311"/>
    </row>
    <row r="129" spans="1:13" s="4" customFormat="1" ht="33.950000000000003" customHeight="1" x14ac:dyDescent="0.2">
      <c r="A129" s="284" t="s">
        <v>76</v>
      </c>
      <c r="B129" s="286" t="s">
        <v>77</v>
      </c>
      <c r="C129" s="288" t="s">
        <v>78</v>
      </c>
      <c r="D129" s="182" t="s">
        <v>79</v>
      </c>
      <c r="E129" s="182" t="s">
        <v>80</v>
      </c>
      <c r="F129" s="182" t="s">
        <v>81</v>
      </c>
      <c r="G129" s="182" t="s">
        <v>82</v>
      </c>
      <c r="H129" s="182" t="s">
        <v>83</v>
      </c>
      <c r="I129" s="182" t="s">
        <v>84</v>
      </c>
      <c r="J129" s="182" t="s">
        <v>85</v>
      </c>
      <c r="K129" s="290" t="s">
        <v>86</v>
      </c>
      <c r="L129" s="292" t="s">
        <v>87</v>
      </c>
      <c r="M129" s="294" t="s">
        <v>28</v>
      </c>
    </row>
    <row r="130" spans="1:13" s="4" customFormat="1" ht="47.1" customHeight="1" thickBot="1" x14ac:dyDescent="0.25">
      <c r="A130" s="285"/>
      <c r="B130" s="287"/>
      <c r="C130" s="289"/>
      <c r="D130" s="188" t="s">
        <v>88</v>
      </c>
      <c r="E130" s="188" t="s">
        <v>89</v>
      </c>
      <c r="F130" s="188" t="s">
        <v>90</v>
      </c>
      <c r="G130" s="188" t="s">
        <v>91</v>
      </c>
      <c r="H130" s="188" t="s">
        <v>92</v>
      </c>
      <c r="I130" s="188" t="s">
        <v>93</v>
      </c>
      <c r="J130" s="188" t="s">
        <v>75</v>
      </c>
      <c r="K130" s="291"/>
      <c r="L130" s="293"/>
      <c r="M130" s="295"/>
    </row>
    <row r="131" spans="1:13" ht="26.1" customHeight="1" x14ac:dyDescent="0.2">
      <c r="A131" s="296" t="s">
        <v>68</v>
      </c>
      <c r="B131" s="299" t="s">
        <v>94</v>
      </c>
      <c r="C131" s="54" t="s">
        <v>95</v>
      </c>
      <c r="D131" s="196">
        <v>0</v>
      </c>
      <c r="E131" s="196">
        <v>1</v>
      </c>
      <c r="F131" s="196">
        <v>1</v>
      </c>
      <c r="G131" s="196">
        <v>2</v>
      </c>
      <c r="H131" s="196">
        <v>1</v>
      </c>
      <c r="I131" s="196">
        <v>5</v>
      </c>
      <c r="J131" s="196">
        <f>SUM(D131:I131)</f>
        <v>10</v>
      </c>
      <c r="K131" s="56" t="s">
        <v>96</v>
      </c>
      <c r="L131" s="301" t="s">
        <v>97</v>
      </c>
      <c r="M131" s="303" t="s">
        <v>69</v>
      </c>
    </row>
    <row r="132" spans="1:13" ht="26.1" customHeight="1" thickBot="1" x14ac:dyDescent="0.25">
      <c r="A132" s="298"/>
      <c r="B132" s="306"/>
      <c r="C132" s="163" t="s">
        <v>100</v>
      </c>
      <c r="D132" s="198">
        <f>SUM(D131)</f>
        <v>0</v>
      </c>
      <c r="E132" s="198">
        <f t="shared" ref="E132:J132" si="56">SUM(E131)</f>
        <v>1</v>
      </c>
      <c r="F132" s="198">
        <f t="shared" si="56"/>
        <v>1</v>
      </c>
      <c r="G132" s="198">
        <f t="shared" si="56"/>
        <v>2</v>
      </c>
      <c r="H132" s="198">
        <f t="shared" si="56"/>
        <v>1</v>
      </c>
      <c r="I132" s="198">
        <f t="shared" si="56"/>
        <v>5</v>
      </c>
      <c r="J132" s="198">
        <f t="shared" si="56"/>
        <v>10</v>
      </c>
      <c r="K132" s="162" t="s">
        <v>75</v>
      </c>
      <c r="L132" s="307"/>
      <c r="M132" s="305"/>
    </row>
    <row r="133" spans="1:13" ht="26.1" customHeight="1" x14ac:dyDescent="0.2">
      <c r="A133" s="296" t="s">
        <v>70</v>
      </c>
      <c r="B133" s="299" t="s">
        <v>94</v>
      </c>
      <c r="C133" s="54" t="s">
        <v>95</v>
      </c>
      <c r="D133" s="196">
        <v>0</v>
      </c>
      <c r="E133" s="196">
        <v>0</v>
      </c>
      <c r="F133" s="196">
        <v>1</v>
      </c>
      <c r="G133" s="196">
        <v>1</v>
      </c>
      <c r="H133" s="196">
        <v>0</v>
      </c>
      <c r="I133" s="196">
        <v>7</v>
      </c>
      <c r="J133" s="196">
        <f>SUM(D133:I133)</f>
        <v>9</v>
      </c>
      <c r="K133" s="56" t="s">
        <v>96</v>
      </c>
      <c r="L133" s="301" t="s">
        <v>97</v>
      </c>
      <c r="M133" s="303" t="s">
        <v>109</v>
      </c>
    </row>
    <row r="134" spans="1:13" ht="26.1" customHeight="1" thickBot="1" x14ac:dyDescent="0.25">
      <c r="A134" s="298"/>
      <c r="B134" s="306"/>
      <c r="C134" s="163" t="s">
        <v>100</v>
      </c>
      <c r="D134" s="198">
        <f>SUM(D133)</f>
        <v>0</v>
      </c>
      <c r="E134" s="198">
        <f t="shared" ref="E134:J134" si="57">SUM(E133)</f>
        <v>0</v>
      </c>
      <c r="F134" s="198">
        <f t="shared" si="57"/>
        <v>1</v>
      </c>
      <c r="G134" s="198">
        <f t="shared" si="57"/>
        <v>1</v>
      </c>
      <c r="H134" s="198">
        <f t="shared" si="57"/>
        <v>0</v>
      </c>
      <c r="I134" s="198">
        <f t="shared" si="57"/>
        <v>7</v>
      </c>
      <c r="J134" s="198">
        <f t="shared" si="57"/>
        <v>9</v>
      </c>
      <c r="K134" s="162" t="s">
        <v>75</v>
      </c>
      <c r="L134" s="307"/>
      <c r="M134" s="305"/>
    </row>
    <row r="135" spans="1:13" ht="26.1" customHeight="1" x14ac:dyDescent="0.2">
      <c r="A135" s="296" t="s">
        <v>72</v>
      </c>
      <c r="B135" s="299" t="s">
        <v>94</v>
      </c>
      <c r="C135" s="54" t="s">
        <v>95</v>
      </c>
      <c r="D135" s="196">
        <v>2</v>
      </c>
      <c r="E135" s="196">
        <v>3</v>
      </c>
      <c r="F135" s="196">
        <v>10</v>
      </c>
      <c r="G135" s="196">
        <v>10</v>
      </c>
      <c r="H135" s="196">
        <v>6</v>
      </c>
      <c r="I135" s="196">
        <v>18</v>
      </c>
      <c r="J135" s="196">
        <f>SUM(D135:I135)</f>
        <v>49</v>
      </c>
      <c r="K135" s="56" t="s">
        <v>96</v>
      </c>
      <c r="L135" s="301" t="s">
        <v>97</v>
      </c>
      <c r="M135" s="303" t="s">
        <v>73</v>
      </c>
    </row>
    <row r="136" spans="1:13" ht="26.1" customHeight="1" thickBot="1" x14ac:dyDescent="0.25">
      <c r="A136" s="298"/>
      <c r="B136" s="306"/>
      <c r="C136" s="163" t="s">
        <v>100</v>
      </c>
      <c r="D136" s="198">
        <f>SUM(D135)</f>
        <v>2</v>
      </c>
      <c r="E136" s="198">
        <f t="shared" ref="E136:J136" si="58">SUM(E135)</f>
        <v>3</v>
      </c>
      <c r="F136" s="198">
        <f t="shared" si="58"/>
        <v>10</v>
      </c>
      <c r="G136" s="198">
        <f t="shared" si="58"/>
        <v>10</v>
      </c>
      <c r="H136" s="198">
        <f t="shared" si="58"/>
        <v>6</v>
      </c>
      <c r="I136" s="198">
        <f t="shared" si="58"/>
        <v>18</v>
      </c>
      <c r="J136" s="198">
        <f t="shared" si="58"/>
        <v>49</v>
      </c>
      <c r="K136" s="162" t="s">
        <v>75</v>
      </c>
      <c r="L136" s="307"/>
      <c r="M136" s="305"/>
    </row>
    <row r="137" spans="1:13" ht="26.1" customHeight="1" x14ac:dyDescent="0.2">
      <c r="A137" s="308" t="s">
        <v>110</v>
      </c>
      <c r="B137" s="279" t="s">
        <v>94</v>
      </c>
      <c r="C137" s="66" t="s">
        <v>95</v>
      </c>
      <c r="D137" s="200">
        <f>D6+D18+D36+D44+D58+D66+D80+D89+D97+D107+D109+D115+D117+D119+D121+D131+D133+D135</f>
        <v>37</v>
      </c>
      <c r="E137" s="200">
        <f t="shared" ref="E137:J137" si="59">E6+E18+E36+E44+E58+E66+E80+E89+E97+E107+E109+E115+E117+E119+E121+E131+E133+E135</f>
        <v>129</v>
      </c>
      <c r="F137" s="200">
        <f t="shared" si="59"/>
        <v>404</v>
      </c>
      <c r="G137" s="200">
        <f t="shared" si="59"/>
        <v>366</v>
      </c>
      <c r="H137" s="200">
        <f t="shared" si="59"/>
        <v>394</v>
      </c>
      <c r="I137" s="200">
        <f t="shared" si="59"/>
        <v>756</v>
      </c>
      <c r="J137" s="200">
        <f t="shared" si="59"/>
        <v>2086</v>
      </c>
      <c r="K137" s="185" t="s">
        <v>96</v>
      </c>
      <c r="L137" s="309" t="s">
        <v>97</v>
      </c>
      <c r="M137" s="310" t="s">
        <v>111</v>
      </c>
    </row>
    <row r="138" spans="1:13" ht="26.1" customHeight="1" x14ac:dyDescent="0.2">
      <c r="A138" s="297"/>
      <c r="B138" s="300"/>
      <c r="C138" s="40" t="s">
        <v>98</v>
      </c>
      <c r="D138" s="190">
        <f>D7+D90</f>
        <v>4</v>
      </c>
      <c r="E138" s="190">
        <f t="shared" ref="E138:J138" si="60">E7+E90</f>
        <v>0</v>
      </c>
      <c r="F138" s="190">
        <f t="shared" si="60"/>
        <v>0</v>
      </c>
      <c r="G138" s="190">
        <f t="shared" si="60"/>
        <v>0</v>
      </c>
      <c r="H138" s="190">
        <f t="shared" si="60"/>
        <v>0</v>
      </c>
      <c r="I138" s="190">
        <f t="shared" si="60"/>
        <v>0</v>
      </c>
      <c r="J138" s="190">
        <f t="shared" si="60"/>
        <v>4</v>
      </c>
      <c r="K138" s="42" t="s">
        <v>99</v>
      </c>
      <c r="L138" s="302"/>
      <c r="M138" s="304"/>
    </row>
    <row r="139" spans="1:13" ht="26.1" customHeight="1" x14ac:dyDescent="0.2">
      <c r="A139" s="297"/>
      <c r="B139" s="300"/>
      <c r="C139" s="132" t="s">
        <v>100</v>
      </c>
      <c r="D139" s="189">
        <f>SUM(D137:D138)</f>
        <v>41</v>
      </c>
      <c r="E139" s="189">
        <f t="shared" ref="E139:J139" si="61">SUM(E137:E138)</f>
        <v>129</v>
      </c>
      <c r="F139" s="189">
        <f t="shared" si="61"/>
        <v>404</v>
      </c>
      <c r="G139" s="189">
        <f t="shared" si="61"/>
        <v>366</v>
      </c>
      <c r="H139" s="189">
        <f t="shared" si="61"/>
        <v>394</v>
      </c>
      <c r="I139" s="189">
        <f t="shared" si="61"/>
        <v>756</v>
      </c>
      <c r="J139" s="189">
        <f t="shared" si="61"/>
        <v>2090</v>
      </c>
      <c r="K139" s="161" t="s">
        <v>75</v>
      </c>
      <c r="L139" s="302"/>
      <c r="M139" s="304"/>
    </row>
    <row r="140" spans="1:13" ht="30" customHeight="1" x14ac:dyDescent="0.2">
      <c r="A140" s="297"/>
      <c r="B140" s="300" t="s">
        <v>105</v>
      </c>
      <c r="C140" s="40" t="s">
        <v>95</v>
      </c>
      <c r="D140" s="190">
        <f>D9+D20+D92</f>
        <v>0</v>
      </c>
      <c r="E140" s="190">
        <f t="shared" ref="E140:J140" si="62">E9+E20+E92</f>
        <v>6</v>
      </c>
      <c r="F140" s="190">
        <f t="shared" si="62"/>
        <v>6</v>
      </c>
      <c r="G140" s="190">
        <f t="shared" si="62"/>
        <v>0</v>
      </c>
      <c r="H140" s="190">
        <f t="shared" si="62"/>
        <v>0</v>
      </c>
      <c r="I140" s="190">
        <f t="shared" si="62"/>
        <v>5</v>
      </c>
      <c r="J140" s="190">
        <f t="shared" si="62"/>
        <v>17</v>
      </c>
      <c r="K140" s="42" t="s">
        <v>96</v>
      </c>
      <c r="L140" s="320" t="s">
        <v>106</v>
      </c>
      <c r="M140" s="304"/>
    </row>
    <row r="141" spans="1:13" ht="30" customHeight="1" x14ac:dyDescent="0.2">
      <c r="A141" s="297"/>
      <c r="B141" s="300"/>
      <c r="C141" s="132" t="s">
        <v>100</v>
      </c>
      <c r="D141" s="189">
        <f>SUM(D140)</f>
        <v>0</v>
      </c>
      <c r="E141" s="189">
        <f t="shared" ref="E141:J141" si="63">SUM(E140)</f>
        <v>6</v>
      </c>
      <c r="F141" s="189">
        <f t="shared" si="63"/>
        <v>6</v>
      </c>
      <c r="G141" s="189">
        <f t="shared" si="63"/>
        <v>0</v>
      </c>
      <c r="H141" s="189">
        <f t="shared" si="63"/>
        <v>0</v>
      </c>
      <c r="I141" s="189">
        <f t="shared" si="63"/>
        <v>5</v>
      </c>
      <c r="J141" s="189">
        <f t="shared" si="63"/>
        <v>17</v>
      </c>
      <c r="K141" s="161" t="s">
        <v>75</v>
      </c>
      <c r="L141" s="320"/>
      <c r="M141" s="304"/>
    </row>
    <row r="142" spans="1:13" ht="26.1" customHeight="1" x14ac:dyDescent="0.2">
      <c r="A142" s="297"/>
      <c r="B142" s="300" t="s">
        <v>196</v>
      </c>
      <c r="C142" s="40" t="s">
        <v>95</v>
      </c>
      <c r="D142" s="190">
        <f>D11+D38+D46+D60+D68+D82+D111</f>
        <v>0</v>
      </c>
      <c r="E142" s="190">
        <f t="shared" ref="E142:J142" si="64">E11+E38+E46+E60+E68+E82+E111</f>
        <v>10</v>
      </c>
      <c r="F142" s="190">
        <f t="shared" si="64"/>
        <v>34</v>
      </c>
      <c r="G142" s="190">
        <f t="shared" si="64"/>
        <v>53</v>
      </c>
      <c r="H142" s="190">
        <f t="shared" si="64"/>
        <v>68</v>
      </c>
      <c r="I142" s="190">
        <f t="shared" si="64"/>
        <v>33</v>
      </c>
      <c r="J142" s="190">
        <f t="shared" si="64"/>
        <v>198</v>
      </c>
      <c r="K142" s="42" t="s">
        <v>96</v>
      </c>
      <c r="L142" s="302" t="s">
        <v>101</v>
      </c>
      <c r="M142" s="304"/>
    </row>
    <row r="143" spans="1:13" ht="26.1" customHeight="1" x14ac:dyDescent="0.2">
      <c r="A143" s="297"/>
      <c r="B143" s="300"/>
      <c r="C143" s="132" t="s">
        <v>100</v>
      </c>
      <c r="D143" s="189">
        <f>SUM(D142)</f>
        <v>0</v>
      </c>
      <c r="E143" s="189">
        <f t="shared" ref="E143:J143" si="65">SUM(E142)</f>
        <v>10</v>
      </c>
      <c r="F143" s="189">
        <f t="shared" si="65"/>
        <v>34</v>
      </c>
      <c r="G143" s="189">
        <f t="shared" si="65"/>
        <v>53</v>
      </c>
      <c r="H143" s="189">
        <f t="shared" si="65"/>
        <v>68</v>
      </c>
      <c r="I143" s="189">
        <f t="shared" si="65"/>
        <v>33</v>
      </c>
      <c r="J143" s="189">
        <f t="shared" si="65"/>
        <v>198</v>
      </c>
      <c r="K143" s="161" t="s">
        <v>75</v>
      </c>
      <c r="L143" s="302"/>
      <c r="M143" s="304"/>
    </row>
    <row r="144" spans="1:13" ht="26.1" customHeight="1" x14ac:dyDescent="0.2">
      <c r="A144" s="297"/>
      <c r="B144" s="300" t="s">
        <v>102</v>
      </c>
      <c r="C144" s="40" t="s">
        <v>95</v>
      </c>
      <c r="D144" s="190">
        <f>D13+D22+D40+D62</f>
        <v>2</v>
      </c>
      <c r="E144" s="190">
        <f t="shared" ref="E144:J144" si="66">E13+E22+E40+E62</f>
        <v>2</v>
      </c>
      <c r="F144" s="190">
        <f t="shared" si="66"/>
        <v>14</v>
      </c>
      <c r="G144" s="190">
        <f t="shared" si="66"/>
        <v>21</v>
      </c>
      <c r="H144" s="190">
        <f t="shared" si="66"/>
        <v>60</v>
      </c>
      <c r="I144" s="190">
        <f t="shared" si="66"/>
        <v>51</v>
      </c>
      <c r="J144" s="190">
        <f t="shared" si="66"/>
        <v>150</v>
      </c>
      <c r="K144" s="42" t="s">
        <v>96</v>
      </c>
      <c r="L144" s="302" t="s">
        <v>103</v>
      </c>
      <c r="M144" s="304"/>
    </row>
    <row r="145" spans="1:13" ht="26.1" customHeight="1" x14ac:dyDescent="0.2">
      <c r="A145" s="297"/>
      <c r="B145" s="300"/>
      <c r="C145" s="40" t="s">
        <v>107</v>
      </c>
      <c r="D145" s="190">
        <f>D84</f>
        <v>0</v>
      </c>
      <c r="E145" s="190">
        <f t="shared" ref="E145:J145" si="67">E84</f>
        <v>0</v>
      </c>
      <c r="F145" s="190">
        <f t="shared" si="67"/>
        <v>0</v>
      </c>
      <c r="G145" s="190">
        <f t="shared" si="67"/>
        <v>0</v>
      </c>
      <c r="H145" s="190">
        <f t="shared" si="67"/>
        <v>1</v>
      </c>
      <c r="I145" s="190">
        <f t="shared" si="67"/>
        <v>0</v>
      </c>
      <c r="J145" s="190">
        <f t="shared" si="67"/>
        <v>1</v>
      </c>
      <c r="K145" s="42" t="s">
        <v>108</v>
      </c>
      <c r="L145" s="302"/>
      <c r="M145" s="304"/>
    </row>
    <row r="146" spans="1:13" ht="26.1" customHeight="1" x14ac:dyDescent="0.2">
      <c r="A146" s="297"/>
      <c r="B146" s="300"/>
      <c r="C146" s="40" t="s">
        <v>98</v>
      </c>
      <c r="D146" s="190">
        <f>D23</f>
        <v>0</v>
      </c>
      <c r="E146" s="190">
        <f t="shared" ref="E146:J146" si="68">E23</f>
        <v>0</v>
      </c>
      <c r="F146" s="190">
        <f t="shared" si="68"/>
        <v>1</v>
      </c>
      <c r="G146" s="190">
        <f t="shared" si="68"/>
        <v>0</v>
      </c>
      <c r="H146" s="190">
        <f t="shared" si="68"/>
        <v>0</v>
      </c>
      <c r="I146" s="190">
        <f t="shared" si="68"/>
        <v>0</v>
      </c>
      <c r="J146" s="190">
        <f t="shared" si="68"/>
        <v>1</v>
      </c>
      <c r="K146" s="43" t="s">
        <v>99</v>
      </c>
      <c r="L146" s="302"/>
      <c r="M146" s="304"/>
    </row>
    <row r="147" spans="1:13" ht="26.1" customHeight="1" x14ac:dyDescent="0.2">
      <c r="A147" s="297"/>
      <c r="B147" s="300"/>
      <c r="C147" s="132" t="s">
        <v>100</v>
      </c>
      <c r="D147" s="189">
        <f>SUM(D144:D146)</f>
        <v>2</v>
      </c>
      <c r="E147" s="189">
        <f t="shared" ref="E147:J147" si="69">SUM(E144:E146)</f>
        <v>2</v>
      </c>
      <c r="F147" s="189">
        <f t="shared" si="69"/>
        <v>15</v>
      </c>
      <c r="G147" s="189">
        <f t="shared" si="69"/>
        <v>21</v>
      </c>
      <c r="H147" s="189">
        <f t="shared" si="69"/>
        <v>61</v>
      </c>
      <c r="I147" s="189">
        <f t="shared" si="69"/>
        <v>51</v>
      </c>
      <c r="J147" s="189">
        <f t="shared" si="69"/>
        <v>152</v>
      </c>
      <c r="K147" s="183" t="s">
        <v>75</v>
      </c>
      <c r="L147" s="302"/>
      <c r="M147" s="304"/>
    </row>
    <row r="148" spans="1:13" ht="26.1" customHeight="1" x14ac:dyDescent="0.2">
      <c r="A148" s="297"/>
      <c r="B148" s="300" t="s">
        <v>74</v>
      </c>
      <c r="C148" s="40" t="s">
        <v>95</v>
      </c>
      <c r="D148" s="197">
        <f>D137+D140+D142+D144</f>
        <v>39</v>
      </c>
      <c r="E148" s="197">
        <f t="shared" ref="E148:J148" si="70">E137+E140+E142+E144</f>
        <v>147</v>
      </c>
      <c r="F148" s="197">
        <f t="shared" si="70"/>
        <v>458</v>
      </c>
      <c r="G148" s="197">
        <f t="shared" si="70"/>
        <v>440</v>
      </c>
      <c r="H148" s="197">
        <f t="shared" si="70"/>
        <v>522</v>
      </c>
      <c r="I148" s="197">
        <f t="shared" si="70"/>
        <v>845</v>
      </c>
      <c r="J148" s="197">
        <f t="shared" si="70"/>
        <v>2451</v>
      </c>
      <c r="K148" s="42" t="s">
        <v>96</v>
      </c>
      <c r="L148" s="302" t="s">
        <v>75</v>
      </c>
      <c r="M148" s="304"/>
    </row>
    <row r="149" spans="1:13" ht="26.1" customHeight="1" x14ac:dyDescent="0.2">
      <c r="A149" s="297"/>
      <c r="B149" s="300"/>
      <c r="C149" s="40" t="s">
        <v>107</v>
      </c>
      <c r="D149" s="190">
        <f>D145</f>
        <v>0</v>
      </c>
      <c r="E149" s="190">
        <f t="shared" ref="E149:J149" si="71">E145</f>
        <v>0</v>
      </c>
      <c r="F149" s="190">
        <f t="shared" si="71"/>
        <v>0</v>
      </c>
      <c r="G149" s="190">
        <f t="shared" si="71"/>
        <v>0</v>
      </c>
      <c r="H149" s="190">
        <f t="shared" si="71"/>
        <v>1</v>
      </c>
      <c r="I149" s="190">
        <f t="shared" si="71"/>
        <v>0</v>
      </c>
      <c r="J149" s="190">
        <f t="shared" si="71"/>
        <v>1</v>
      </c>
      <c r="K149" s="43" t="s">
        <v>108</v>
      </c>
      <c r="L149" s="302"/>
      <c r="M149" s="304"/>
    </row>
    <row r="150" spans="1:13" ht="26.1" customHeight="1" x14ac:dyDescent="0.2">
      <c r="A150" s="297"/>
      <c r="B150" s="300"/>
      <c r="C150" s="40" t="s">
        <v>98</v>
      </c>
      <c r="D150" s="190">
        <f>D138+D146</f>
        <v>4</v>
      </c>
      <c r="E150" s="190">
        <f t="shared" ref="E150:J150" si="72">E138+E146</f>
        <v>0</v>
      </c>
      <c r="F150" s="190">
        <f t="shared" si="72"/>
        <v>1</v>
      </c>
      <c r="G150" s="190">
        <f t="shared" si="72"/>
        <v>0</v>
      </c>
      <c r="H150" s="190">
        <f t="shared" si="72"/>
        <v>0</v>
      </c>
      <c r="I150" s="190">
        <f t="shared" si="72"/>
        <v>0</v>
      </c>
      <c r="J150" s="190">
        <f t="shared" si="72"/>
        <v>5</v>
      </c>
      <c r="K150" s="42" t="s">
        <v>99</v>
      </c>
      <c r="L150" s="302"/>
      <c r="M150" s="304"/>
    </row>
    <row r="151" spans="1:13" ht="26.1" customHeight="1" thickBot="1" x14ac:dyDescent="0.25">
      <c r="A151" s="298"/>
      <c r="B151" s="306"/>
      <c r="C151" s="159" t="s">
        <v>100</v>
      </c>
      <c r="D151" s="201">
        <f>SUM(D148:D150)</f>
        <v>43</v>
      </c>
      <c r="E151" s="201">
        <f t="shared" ref="E151:J151" si="73">SUM(E148:E150)</f>
        <v>147</v>
      </c>
      <c r="F151" s="201">
        <f t="shared" si="73"/>
        <v>459</v>
      </c>
      <c r="G151" s="201">
        <f t="shared" si="73"/>
        <v>440</v>
      </c>
      <c r="H151" s="201">
        <f t="shared" si="73"/>
        <v>523</v>
      </c>
      <c r="I151" s="201">
        <f t="shared" si="73"/>
        <v>845</v>
      </c>
      <c r="J151" s="201">
        <f t="shared" si="73"/>
        <v>2457</v>
      </c>
      <c r="K151" s="184" t="s">
        <v>75</v>
      </c>
      <c r="L151" s="307"/>
      <c r="M151" s="305"/>
    </row>
  </sheetData>
  <mergeCells count="188">
    <mergeCell ref="A131:A132"/>
    <mergeCell ref="B131:B132"/>
    <mergeCell ref="L131:L132"/>
    <mergeCell ref="M131:M132"/>
    <mergeCell ref="A133:A134"/>
    <mergeCell ref="B133:B134"/>
    <mergeCell ref="L133:L134"/>
    <mergeCell ref="M133:M134"/>
    <mergeCell ref="B142:B143"/>
    <mergeCell ref="L142:L143"/>
    <mergeCell ref="A135:A136"/>
    <mergeCell ref="B135:B136"/>
    <mergeCell ref="L135:L136"/>
    <mergeCell ref="M135:M136"/>
    <mergeCell ref="A137:A151"/>
    <mergeCell ref="B137:B139"/>
    <mergeCell ref="L137:L139"/>
    <mergeCell ref="M137:M151"/>
    <mergeCell ref="B140:B141"/>
    <mergeCell ref="L140:L141"/>
    <mergeCell ref="B144:B147"/>
    <mergeCell ref="L144:L147"/>
    <mergeCell ref="B148:B151"/>
    <mergeCell ref="L148:L151"/>
    <mergeCell ref="K128:M128"/>
    <mergeCell ref="A129:A130"/>
    <mergeCell ref="B129:B130"/>
    <mergeCell ref="C129:C130"/>
    <mergeCell ref="K129:K130"/>
    <mergeCell ref="L129:L130"/>
    <mergeCell ref="M129:M130"/>
    <mergeCell ref="A121:A122"/>
    <mergeCell ref="B121:B122"/>
    <mergeCell ref="L121:L122"/>
    <mergeCell ref="M121:M122"/>
    <mergeCell ref="A126:L126"/>
    <mergeCell ref="A127:L127"/>
    <mergeCell ref="A128:C128"/>
    <mergeCell ref="A117:A118"/>
    <mergeCell ref="B117:B118"/>
    <mergeCell ref="L117:L118"/>
    <mergeCell ref="M117:M118"/>
    <mergeCell ref="A119:A120"/>
    <mergeCell ref="B119:B120"/>
    <mergeCell ref="L119:L120"/>
    <mergeCell ref="M119:M120"/>
    <mergeCell ref="B113:B114"/>
    <mergeCell ref="L113:L114"/>
    <mergeCell ref="A115:A116"/>
    <mergeCell ref="B115:B116"/>
    <mergeCell ref="L115:L116"/>
    <mergeCell ref="M115:M116"/>
    <mergeCell ref="A107:A108"/>
    <mergeCell ref="B107:B108"/>
    <mergeCell ref="L107:L108"/>
    <mergeCell ref="M107:M108"/>
    <mergeCell ref="A109:A114"/>
    <mergeCell ref="B109:B110"/>
    <mergeCell ref="L109:L110"/>
    <mergeCell ref="M109:M114"/>
    <mergeCell ref="B111:B112"/>
    <mergeCell ref="L111:L112"/>
    <mergeCell ref="J104:M104"/>
    <mergeCell ref="A105:A106"/>
    <mergeCell ref="B105:B106"/>
    <mergeCell ref="C105:C106"/>
    <mergeCell ref="K105:K106"/>
    <mergeCell ref="L105:L106"/>
    <mergeCell ref="M105:M106"/>
    <mergeCell ref="A97:A98"/>
    <mergeCell ref="B97:B98"/>
    <mergeCell ref="L97:L98"/>
    <mergeCell ref="M97:M98"/>
    <mergeCell ref="A102:M102"/>
    <mergeCell ref="A103:M103"/>
    <mergeCell ref="A89:A96"/>
    <mergeCell ref="B89:B91"/>
    <mergeCell ref="L89:L91"/>
    <mergeCell ref="M89:M96"/>
    <mergeCell ref="B92:B93"/>
    <mergeCell ref="L92:L93"/>
    <mergeCell ref="B94:B96"/>
    <mergeCell ref="L94:L96"/>
    <mergeCell ref="B82:B83"/>
    <mergeCell ref="L82:L83"/>
    <mergeCell ref="B84:B85"/>
    <mergeCell ref="L84:L85"/>
    <mergeCell ref="B86:B88"/>
    <mergeCell ref="L86:L88"/>
    <mergeCell ref="A75:M75"/>
    <mergeCell ref="A76:M76"/>
    <mergeCell ref="J77:M77"/>
    <mergeCell ref="A78:A79"/>
    <mergeCell ref="B78:B79"/>
    <mergeCell ref="C78:C79"/>
    <mergeCell ref="K78:K79"/>
    <mergeCell ref="L78:L79"/>
    <mergeCell ref="M78:M79"/>
    <mergeCell ref="A66:A71"/>
    <mergeCell ref="B66:B67"/>
    <mergeCell ref="L66:L67"/>
    <mergeCell ref="M66:M71"/>
    <mergeCell ref="B68:B69"/>
    <mergeCell ref="L68:L69"/>
    <mergeCell ref="B70:B71"/>
    <mergeCell ref="L70:L71"/>
    <mergeCell ref="A58:A65"/>
    <mergeCell ref="B58:B59"/>
    <mergeCell ref="L58:L59"/>
    <mergeCell ref="M58:M65"/>
    <mergeCell ref="B60:B61"/>
    <mergeCell ref="L60:L61"/>
    <mergeCell ref="B62:B63"/>
    <mergeCell ref="L62:L63"/>
    <mergeCell ref="B64:B65"/>
    <mergeCell ref="L64:L65"/>
    <mergeCell ref="B42:B43"/>
    <mergeCell ref="L42:L43"/>
    <mergeCell ref="A53:M53"/>
    <mergeCell ref="A54:M54"/>
    <mergeCell ref="J55:M55"/>
    <mergeCell ref="A56:A57"/>
    <mergeCell ref="B56:B57"/>
    <mergeCell ref="C56:C57"/>
    <mergeCell ref="K56:K57"/>
    <mergeCell ref="L56:L57"/>
    <mergeCell ref="M56:M57"/>
    <mergeCell ref="A31:M31"/>
    <mergeCell ref="A32:M32"/>
    <mergeCell ref="A34:A35"/>
    <mergeCell ref="B34:B35"/>
    <mergeCell ref="C34:C35"/>
    <mergeCell ref="K34:K35"/>
    <mergeCell ref="L34:L35"/>
    <mergeCell ref="M34:M35"/>
    <mergeCell ref="A44:A49"/>
    <mergeCell ref="B44:B45"/>
    <mergeCell ref="L44:L45"/>
    <mergeCell ref="M44:M49"/>
    <mergeCell ref="B46:B47"/>
    <mergeCell ref="L46:L47"/>
    <mergeCell ref="B48:B49"/>
    <mergeCell ref="L48:L49"/>
    <mergeCell ref="A36:A43"/>
    <mergeCell ref="B36:B37"/>
    <mergeCell ref="L36:L37"/>
    <mergeCell ref="M36:M43"/>
    <mergeCell ref="B38:B39"/>
    <mergeCell ref="L38:L39"/>
    <mergeCell ref="B40:B41"/>
    <mergeCell ref="L40:L41"/>
    <mergeCell ref="L15:L17"/>
    <mergeCell ref="B9:B10"/>
    <mergeCell ref="L9:L10"/>
    <mergeCell ref="A18:A27"/>
    <mergeCell ref="B18:B19"/>
    <mergeCell ref="L18:L19"/>
    <mergeCell ref="M18:M27"/>
    <mergeCell ref="B20:B21"/>
    <mergeCell ref="L20:L21"/>
    <mergeCell ref="B22:B24"/>
    <mergeCell ref="L22:L24"/>
    <mergeCell ref="B25:B27"/>
    <mergeCell ref="L25:L27"/>
    <mergeCell ref="B80:B81"/>
    <mergeCell ref="L80:L81"/>
    <mergeCell ref="A80:A88"/>
    <mergeCell ref="M80:M88"/>
    <mergeCell ref="C80:C81"/>
    <mergeCell ref="A1:M1"/>
    <mergeCell ref="A2:M2"/>
    <mergeCell ref="A3:C3"/>
    <mergeCell ref="K3:M3"/>
    <mergeCell ref="A4:A5"/>
    <mergeCell ref="B4:B5"/>
    <mergeCell ref="C4:C5"/>
    <mergeCell ref="K4:K5"/>
    <mergeCell ref="L4:L5"/>
    <mergeCell ref="M4:M5"/>
    <mergeCell ref="A6:A17"/>
    <mergeCell ref="B6:B8"/>
    <mergeCell ref="L6:L8"/>
    <mergeCell ref="M6:M17"/>
    <mergeCell ref="B11:B12"/>
    <mergeCell ref="L11:L12"/>
    <mergeCell ref="B13:B14"/>
    <mergeCell ref="L13:L14"/>
    <mergeCell ref="B15:B17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 horizontalDpi="300" verticalDpi="300" r:id="rId1"/>
  <headerFooter>
    <oddFooter>&amp;C&amp;P</oddFooter>
  </headerFooter>
  <ignoredErrors>
    <ignoredError sqref="K113 J59:J60 J61 D64 D70 J66:J68 J69 J82:J84 J81 J91 J93 D113:J113 J115:J119 J120 J132 J8 J10 J17 J19:J20 J21 D42:J42 D48:J48 D142 E64:I64 J88 J44:J46 J37:J38 J40 E70:J70 J134 J133 J135 J14 J12 J11 J13 E142:J142 J10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0"/>
  <sheetViews>
    <sheetView rightToLeft="1" workbookViewId="0">
      <selection activeCell="C11" sqref="C11"/>
    </sheetView>
  </sheetViews>
  <sheetFormatPr defaultColWidth="9.140625" defaultRowHeight="15" x14ac:dyDescent="0.2"/>
  <cols>
    <col min="1" max="1" width="11" style="47" customWidth="1"/>
    <col min="2" max="2" width="11.140625" style="47" customWidth="1"/>
    <col min="3" max="3" width="13.7109375" style="47" customWidth="1"/>
    <col min="4" max="6" width="11.140625" style="47" customWidth="1"/>
    <col min="7" max="7" width="10" style="240" customWidth="1"/>
    <col min="8" max="8" width="11.140625" style="47" customWidth="1"/>
    <col min="9" max="9" width="12.7109375" style="47" customWidth="1"/>
    <col min="10" max="10" width="12.28515625" style="47" customWidth="1"/>
    <col min="11" max="11" width="14.7109375" style="47" customWidth="1"/>
    <col min="12" max="12" width="11.5703125" style="3" customWidth="1"/>
    <col min="13" max="16384" width="9.140625" style="3"/>
  </cols>
  <sheetData>
    <row r="1" spans="1:13" ht="20.25" customHeight="1" x14ac:dyDescent="0.2">
      <c r="A1" s="331" t="s">
        <v>186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3" ht="20.25" customHeight="1" x14ac:dyDescent="0.2">
      <c r="A2" s="321" t="s">
        <v>189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3" ht="15" customHeight="1" thickBot="1" x14ac:dyDescent="0.25">
      <c r="A3" s="10"/>
      <c r="B3" s="61"/>
      <c r="C3" s="61"/>
      <c r="D3" s="61"/>
      <c r="E3" s="61"/>
      <c r="F3" s="61"/>
      <c r="G3" s="239"/>
      <c r="H3" s="61"/>
      <c r="I3" s="61"/>
      <c r="J3" s="61"/>
      <c r="K3" s="63"/>
    </row>
    <row r="4" spans="1:13" ht="16.5" customHeight="1" x14ac:dyDescent="0.2">
      <c r="A4" s="322" t="s">
        <v>21</v>
      </c>
      <c r="B4" s="329" t="s">
        <v>117</v>
      </c>
      <c r="C4" s="329" t="s">
        <v>118</v>
      </c>
      <c r="D4" s="332" t="s">
        <v>119</v>
      </c>
      <c r="E4" s="332"/>
      <c r="F4" s="332"/>
      <c r="G4" s="333" t="s">
        <v>120</v>
      </c>
      <c r="H4" s="329" t="s">
        <v>121</v>
      </c>
      <c r="I4" s="329" t="s">
        <v>122</v>
      </c>
      <c r="J4" s="329" t="s">
        <v>123</v>
      </c>
      <c r="K4" s="335" t="s">
        <v>28</v>
      </c>
    </row>
    <row r="5" spans="1:13" ht="28.5" customHeight="1" x14ac:dyDescent="0.2">
      <c r="A5" s="326"/>
      <c r="B5" s="330"/>
      <c r="C5" s="330"/>
      <c r="D5" s="158" t="s">
        <v>124</v>
      </c>
      <c r="E5" s="158" t="s">
        <v>125</v>
      </c>
      <c r="F5" s="158" t="s">
        <v>112</v>
      </c>
      <c r="G5" s="334"/>
      <c r="H5" s="330"/>
      <c r="I5" s="330"/>
      <c r="J5" s="330"/>
      <c r="K5" s="336"/>
    </row>
    <row r="6" spans="1:13" ht="16.5" customHeight="1" x14ac:dyDescent="0.2">
      <c r="A6" s="326"/>
      <c r="B6" s="327" t="s">
        <v>113</v>
      </c>
      <c r="C6" s="327" t="s">
        <v>126</v>
      </c>
      <c r="D6" s="328" t="s">
        <v>127</v>
      </c>
      <c r="E6" s="328"/>
      <c r="F6" s="328"/>
      <c r="G6" s="327" t="s">
        <v>128</v>
      </c>
      <c r="H6" s="327" t="s">
        <v>129</v>
      </c>
      <c r="I6" s="327" t="s">
        <v>130</v>
      </c>
      <c r="J6" s="327" t="s">
        <v>131</v>
      </c>
      <c r="K6" s="336"/>
    </row>
    <row r="7" spans="1:13" ht="24.75" customHeight="1" thickBot="1" x14ac:dyDescent="0.25">
      <c r="A7" s="323"/>
      <c r="B7" s="291"/>
      <c r="C7" s="291"/>
      <c r="D7" s="160" t="s">
        <v>132</v>
      </c>
      <c r="E7" s="160" t="s">
        <v>116</v>
      </c>
      <c r="F7" s="160" t="s">
        <v>75</v>
      </c>
      <c r="G7" s="291"/>
      <c r="H7" s="291"/>
      <c r="I7" s="291"/>
      <c r="J7" s="291"/>
      <c r="K7" s="337"/>
    </row>
    <row r="8" spans="1:13" ht="18.600000000000001" customHeight="1" x14ac:dyDescent="0.2">
      <c r="A8" s="60" t="s">
        <v>38</v>
      </c>
      <c r="B8" s="241">
        <v>88</v>
      </c>
      <c r="C8" s="241">
        <v>780</v>
      </c>
      <c r="D8" s="241">
        <v>4774</v>
      </c>
      <c r="E8" s="241">
        <v>529</v>
      </c>
      <c r="F8" s="241">
        <v>5303</v>
      </c>
      <c r="G8" s="241">
        <v>189</v>
      </c>
      <c r="H8" s="236">
        <v>10761</v>
      </c>
      <c r="I8" s="236">
        <v>544930</v>
      </c>
      <c r="J8" s="236">
        <v>301362</v>
      </c>
      <c r="K8" s="58" t="s">
        <v>39</v>
      </c>
      <c r="M8" s="11"/>
    </row>
    <row r="9" spans="1:13" ht="18.600000000000001" customHeight="1" x14ac:dyDescent="0.2">
      <c r="A9" s="119" t="s">
        <v>104</v>
      </c>
      <c r="B9" s="242">
        <v>19</v>
      </c>
      <c r="C9" s="242">
        <v>428</v>
      </c>
      <c r="D9" s="242">
        <v>1284</v>
      </c>
      <c r="E9" s="242">
        <v>794</v>
      </c>
      <c r="F9" s="242">
        <v>2078</v>
      </c>
      <c r="G9" s="242">
        <v>33</v>
      </c>
      <c r="H9" s="237">
        <v>1921</v>
      </c>
      <c r="I9" s="237">
        <v>81621</v>
      </c>
      <c r="J9" s="237">
        <v>114323</v>
      </c>
      <c r="K9" s="129" t="s">
        <v>41</v>
      </c>
      <c r="M9" s="11"/>
    </row>
    <row r="10" spans="1:13" ht="18.600000000000001" customHeight="1" x14ac:dyDescent="0.2">
      <c r="A10" s="59" t="s">
        <v>42</v>
      </c>
      <c r="B10" s="243">
        <v>168</v>
      </c>
      <c r="C10" s="243">
        <v>2428</v>
      </c>
      <c r="D10" s="243">
        <v>8708</v>
      </c>
      <c r="E10" s="243">
        <v>1330</v>
      </c>
      <c r="F10" s="243">
        <f>SUM(D10:E10)</f>
        <v>10038</v>
      </c>
      <c r="G10" s="243">
        <v>358</v>
      </c>
      <c r="H10" s="238">
        <v>17497</v>
      </c>
      <c r="I10" s="238">
        <v>3296014</v>
      </c>
      <c r="J10" s="238">
        <v>3369093</v>
      </c>
      <c r="K10" s="57" t="s">
        <v>43</v>
      </c>
      <c r="M10" s="11"/>
    </row>
    <row r="11" spans="1:13" ht="18.600000000000001" customHeight="1" x14ac:dyDescent="0.2">
      <c r="A11" s="119" t="s">
        <v>44</v>
      </c>
      <c r="B11" s="242">
        <v>25</v>
      </c>
      <c r="C11" s="242">
        <v>0</v>
      </c>
      <c r="D11" s="242">
        <v>651</v>
      </c>
      <c r="E11" s="242">
        <v>143</v>
      </c>
      <c r="F11" s="242">
        <v>794</v>
      </c>
      <c r="G11" s="242">
        <v>21</v>
      </c>
      <c r="H11" s="237">
        <v>1457</v>
      </c>
      <c r="I11" s="237">
        <v>149167</v>
      </c>
      <c r="J11" s="237">
        <v>97497</v>
      </c>
      <c r="K11" s="129" t="s">
        <v>45</v>
      </c>
      <c r="M11" s="11"/>
    </row>
    <row r="12" spans="1:13" ht="18.600000000000001" customHeight="1" x14ac:dyDescent="0.2">
      <c r="A12" s="59" t="s">
        <v>46</v>
      </c>
      <c r="B12" s="243">
        <v>335</v>
      </c>
      <c r="C12" s="243">
        <v>1901</v>
      </c>
      <c r="D12" s="243">
        <v>15404</v>
      </c>
      <c r="E12" s="243">
        <v>2013</v>
      </c>
      <c r="F12" s="243">
        <v>17417</v>
      </c>
      <c r="G12" s="243">
        <v>1243</v>
      </c>
      <c r="H12" s="238">
        <v>34238</v>
      </c>
      <c r="I12" s="238">
        <v>5443520</v>
      </c>
      <c r="J12" s="238">
        <v>2787078</v>
      </c>
      <c r="K12" s="57" t="s">
        <v>47</v>
      </c>
      <c r="M12" s="11"/>
    </row>
    <row r="13" spans="1:13" ht="18.600000000000001" customHeight="1" x14ac:dyDescent="0.2">
      <c r="A13" s="119" t="s">
        <v>48</v>
      </c>
      <c r="B13" s="242">
        <v>1</v>
      </c>
      <c r="C13" s="242">
        <v>3</v>
      </c>
      <c r="D13" s="242">
        <v>19</v>
      </c>
      <c r="E13" s="242">
        <v>6</v>
      </c>
      <c r="F13" s="242">
        <f>SUM(D13:E13)</f>
        <v>25</v>
      </c>
      <c r="G13" s="242">
        <v>0</v>
      </c>
      <c r="H13" s="237">
        <v>60</v>
      </c>
      <c r="I13" s="237">
        <v>237</v>
      </c>
      <c r="J13" s="237">
        <v>204</v>
      </c>
      <c r="K13" s="129" t="s">
        <v>49</v>
      </c>
      <c r="M13" s="11"/>
    </row>
    <row r="14" spans="1:13" ht="18.600000000000001" customHeight="1" x14ac:dyDescent="0.2">
      <c r="A14" s="59" t="s">
        <v>50</v>
      </c>
      <c r="B14" s="243">
        <v>5</v>
      </c>
      <c r="C14" s="243">
        <v>133</v>
      </c>
      <c r="D14" s="243">
        <v>291</v>
      </c>
      <c r="E14" s="243">
        <v>0</v>
      </c>
      <c r="F14" s="243">
        <v>291</v>
      </c>
      <c r="G14" s="243">
        <v>15</v>
      </c>
      <c r="H14" s="238">
        <v>476</v>
      </c>
      <c r="I14" s="238">
        <v>32835</v>
      </c>
      <c r="J14" s="238">
        <v>33105</v>
      </c>
      <c r="K14" s="57" t="s">
        <v>51</v>
      </c>
      <c r="M14" s="11"/>
    </row>
    <row r="15" spans="1:13" ht="18.600000000000001" customHeight="1" x14ac:dyDescent="0.2">
      <c r="A15" s="119" t="s">
        <v>114</v>
      </c>
      <c r="B15" s="242">
        <v>393</v>
      </c>
      <c r="C15" s="242">
        <v>244</v>
      </c>
      <c r="D15" s="242">
        <v>11853</v>
      </c>
      <c r="E15" s="242">
        <v>1497</v>
      </c>
      <c r="F15" s="242">
        <v>13350</v>
      </c>
      <c r="G15" s="242">
        <v>352</v>
      </c>
      <c r="H15" s="237">
        <v>25417</v>
      </c>
      <c r="I15" s="237">
        <v>2413941</v>
      </c>
      <c r="J15" s="237">
        <v>1083674</v>
      </c>
      <c r="K15" s="129" t="s">
        <v>53</v>
      </c>
      <c r="M15" s="11"/>
    </row>
    <row r="16" spans="1:13" ht="18.600000000000001" customHeight="1" x14ac:dyDescent="0.2">
      <c r="A16" s="59" t="s">
        <v>54</v>
      </c>
      <c r="B16" s="243">
        <v>6</v>
      </c>
      <c r="C16" s="243">
        <v>0</v>
      </c>
      <c r="D16" s="243">
        <v>132</v>
      </c>
      <c r="E16" s="243">
        <v>20</v>
      </c>
      <c r="F16" s="243">
        <v>152</v>
      </c>
      <c r="G16" s="243">
        <v>66</v>
      </c>
      <c r="H16" s="238">
        <v>341</v>
      </c>
      <c r="I16" s="238">
        <v>23669</v>
      </c>
      <c r="J16" s="238">
        <v>23250</v>
      </c>
      <c r="K16" s="57" t="s">
        <v>55</v>
      </c>
      <c r="M16" s="11"/>
    </row>
    <row r="17" spans="1:13" ht="18.600000000000001" customHeight="1" x14ac:dyDescent="0.2">
      <c r="A17" s="119" t="s">
        <v>56</v>
      </c>
      <c r="B17" s="242">
        <v>673</v>
      </c>
      <c r="C17" s="242">
        <v>0</v>
      </c>
      <c r="D17" s="242">
        <v>26628</v>
      </c>
      <c r="E17" s="242">
        <v>1867</v>
      </c>
      <c r="F17" s="242">
        <v>28495</v>
      </c>
      <c r="G17" s="242">
        <v>115</v>
      </c>
      <c r="H17" s="237">
        <v>68562</v>
      </c>
      <c r="I17" s="237">
        <v>6646838</v>
      </c>
      <c r="J17" s="237">
        <v>3629079</v>
      </c>
      <c r="K17" s="129" t="s">
        <v>57</v>
      </c>
      <c r="M17" s="11"/>
    </row>
    <row r="18" spans="1:13" ht="18.600000000000001" customHeight="1" x14ac:dyDescent="0.2">
      <c r="A18" s="59" t="s">
        <v>58</v>
      </c>
      <c r="B18" s="243">
        <v>13</v>
      </c>
      <c r="C18" s="243">
        <v>6</v>
      </c>
      <c r="D18" s="243">
        <v>271</v>
      </c>
      <c r="E18" s="243">
        <v>25</v>
      </c>
      <c r="F18" s="243">
        <v>296</v>
      </c>
      <c r="G18" s="243">
        <v>0</v>
      </c>
      <c r="H18" s="238">
        <v>649</v>
      </c>
      <c r="I18" s="238">
        <v>32628</v>
      </c>
      <c r="J18" s="238">
        <v>5775</v>
      </c>
      <c r="K18" s="57" t="s">
        <v>59</v>
      </c>
      <c r="M18" s="11"/>
    </row>
    <row r="19" spans="1:13" ht="18.600000000000001" customHeight="1" x14ac:dyDescent="0.2">
      <c r="A19" s="119" t="s">
        <v>60</v>
      </c>
      <c r="B19" s="242">
        <v>10</v>
      </c>
      <c r="C19" s="242">
        <v>0</v>
      </c>
      <c r="D19" s="242">
        <v>181</v>
      </c>
      <c r="E19" s="242">
        <v>45</v>
      </c>
      <c r="F19" s="242">
        <v>226</v>
      </c>
      <c r="G19" s="242">
        <v>18</v>
      </c>
      <c r="H19" s="237">
        <v>501</v>
      </c>
      <c r="I19" s="237">
        <v>65368</v>
      </c>
      <c r="J19" s="237">
        <v>8736</v>
      </c>
      <c r="K19" s="129" t="s">
        <v>61</v>
      </c>
      <c r="M19" s="11"/>
    </row>
    <row r="20" spans="1:13" ht="18.600000000000001" customHeight="1" x14ac:dyDescent="0.2">
      <c r="A20" s="59" t="s">
        <v>62</v>
      </c>
      <c r="B20" s="243">
        <v>277</v>
      </c>
      <c r="C20" s="243">
        <v>0</v>
      </c>
      <c r="D20" s="243">
        <v>11167</v>
      </c>
      <c r="E20" s="243">
        <v>691</v>
      </c>
      <c r="F20" s="243">
        <v>11858</v>
      </c>
      <c r="G20" s="243">
        <v>99</v>
      </c>
      <c r="H20" s="238">
        <v>25709</v>
      </c>
      <c r="I20" s="238">
        <v>3073182</v>
      </c>
      <c r="J20" s="238">
        <v>1231481</v>
      </c>
      <c r="K20" s="57" t="s">
        <v>63</v>
      </c>
      <c r="M20" s="11"/>
    </row>
    <row r="21" spans="1:13" ht="18.600000000000001" customHeight="1" x14ac:dyDescent="0.2">
      <c r="A21" s="119" t="s">
        <v>64</v>
      </c>
      <c r="B21" s="242">
        <v>6</v>
      </c>
      <c r="C21" s="242">
        <v>0</v>
      </c>
      <c r="D21" s="242">
        <v>145</v>
      </c>
      <c r="E21" s="242">
        <v>12</v>
      </c>
      <c r="F21" s="242">
        <v>157</v>
      </c>
      <c r="G21" s="242">
        <v>12</v>
      </c>
      <c r="H21" s="237">
        <v>287</v>
      </c>
      <c r="I21" s="237">
        <v>17020</v>
      </c>
      <c r="J21" s="237">
        <v>9171</v>
      </c>
      <c r="K21" s="129" t="s">
        <v>65</v>
      </c>
      <c r="M21" s="11"/>
    </row>
    <row r="22" spans="1:13" ht="18.600000000000001" customHeight="1" x14ac:dyDescent="0.2">
      <c r="A22" s="59" t="s">
        <v>66</v>
      </c>
      <c r="B22" s="243">
        <v>3</v>
      </c>
      <c r="C22" s="243">
        <v>0</v>
      </c>
      <c r="D22" s="243">
        <v>85</v>
      </c>
      <c r="E22" s="243">
        <v>16</v>
      </c>
      <c r="F22" s="243">
        <v>101</v>
      </c>
      <c r="G22" s="243">
        <v>0</v>
      </c>
      <c r="H22" s="238">
        <v>178</v>
      </c>
      <c r="I22" s="238">
        <v>13830</v>
      </c>
      <c r="J22" s="238">
        <v>9450</v>
      </c>
      <c r="K22" s="57" t="s">
        <v>67</v>
      </c>
      <c r="M22" s="11"/>
    </row>
    <row r="23" spans="1:13" ht="18.600000000000001" customHeight="1" x14ac:dyDescent="0.2">
      <c r="A23" s="119" t="s">
        <v>68</v>
      </c>
      <c r="B23" s="242">
        <v>10</v>
      </c>
      <c r="C23" s="242">
        <v>0</v>
      </c>
      <c r="D23" s="242">
        <v>302</v>
      </c>
      <c r="E23" s="242">
        <v>24</v>
      </c>
      <c r="F23" s="242">
        <v>326</v>
      </c>
      <c r="G23" s="242">
        <v>22</v>
      </c>
      <c r="H23" s="237">
        <v>603</v>
      </c>
      <c r="I23" s="237">
        <v>58060</v>
      </c>
      <c r="J23" s="237">
        <v>26840</v>
      </c>
      <c r="K23" s="129" t="s">
        <v>69</v>
      </c>
      <c r="M23" s="11"/>
    </row>
    <row r="24" spans="1:13" ht="18.600000000000001" customHeight="1" x14ac:dyDescent="0.2">
      <c r="A24" s="59" t="s">
        <v>70</v>
      </c>
      <c r="B24" s="243">
        <v>9</v>
      </c>
      <c r="C24" s="243">
        <v>0</v>
      </c>
      <c r="D24" s="243">
        <v>150</v>
      </c>
      <c r="E24" s="243">
        <v>27</v>
      </c>
      <c r="F24" s="243">
        <v>177</v>
      </c>
      <c r="G24" s="243">
        <v>0</v>
      </c>
      <c r="H24" s="238">
        <v>355</v>
      </c>
      <c r="I24" s="238">
        <v>22360</v>
      </c>
      <c r="J24" s="238">
        <v>18660</v>
      </c>
      <c r="K24" s="57" t="s">
        <v>71</v>
      </c>
      <c r="M24" s="11"/>
    </row>
    <row r="25" spans="1:13" ht="18.600000000000001" customHeight="1" x14ac:dyDescent="0.2">
      <c r="A25" s="119" t="s">
        <v>72</v>
      </c>
      <c r="B25" s="242">
        <v>49</v>
      </c>
      <c r="C25" s="242">
        <v>0</v>
      </c>
      <c r="D25" s="242">
        <v>1643</v>
      </c>
      <c r="E25" s="242">
        <v>250</v>
      </c>
      <c r="F25" s="242">
        <v>1893</v>
      </c>
      <c r="G25" s="242">
        <v>98</v>
      </c>
      <c r="H25" s="237">
        <v>2989</v>
      </c>
      <c r="I25" s="237">
        <v>232443</v>
      </c>
      <c r="J25" s="237">
        <v>168866</v>
      </c>
      <c r="K25" s="129" t="s">
        <v>73</v>
      </c>
      <c r="M25" s="11"/>
    </row>
    <row r="26" spans="1:13" ht="24.75" customHeight="1" thickBot="1" x14ac:dyDescent="0.25">
      <c r="A26" s="165" t="s">
        <v>133</v>
      </c>
      <c r="B26" s="244">
        <f>SUM(B8:B25)</f>
        <v>2090</v>
      </c>
      <c r="C26" s="244">
        <f t="shared" ref="C26:J26" si="0">SUM(C8:C25)</f>
        <v>5923</v>
      </c>
      <c r="D26" s="244">
        <f t="shared" si="0"/>
        <v>83688</v>
      </c>
      <c r="E26" s="244">
        <f t="shared" si="0"/>
        <v>9289</v>
      </c>
      <c r="F26" s="244">
        <f t="shared" si="0"/>
        <v>92977</v>
      </c>
      <c r="G26" s="244">
        <f t="shared" si="0"/>
        <v>2641</v>
      </c>
      <c r="H26" s="245">
        <f t="shared" si="0"/>
        <v>192001</v>
      </c>
      <c r="I26" s="245">
        <f t="shared" si="0"/>
        <v>22147663</v>
      </c>
      <c r="J26" s="245">
        <f t="shared" si="0"/>
        <v>12917644</v>
      </c>
      <c r="K26" s="130" t="s">
        <v>111</v>
      </c>
    </row>
    <row r="29" spans="1:13" x14ac:dyDescent="0.2">
      <c r="I29" s="62"/>
    </row>
    <row r="30" spans="1:13" x14ac:dyDescent="0.2">
      <c r="I30" s="62"/>
      <c r="J30" s="62"/>
    </row>
  </sheetData>
  <mergeCells count="18">
    <mergeCell ref="H4:H5"/>
    <mergeCell ref="A1:K1"/>
    <mergeCell ref="A2:K2"/>
    <mergeCell ref="A4:A7"/>
    <mergeCell ref="B4:B5"/>
    <mergeCell ref="C4:C5"/>
    <mergeCell ref="D4:F4"/>
    <mergeCell ref="G4:G5"/>
    <mergeCell ref="I6:I7"/>
    <mergeCell ref="J6:J7"/>
    <mergeCell ref="I4:I5"/>
    <mergeCell ref="J4:J5"/>
    <mergeCell ref="K4:K7"/>
    <mergeCell ref="B6:B7"/>
    <mergeCell ref="C6:C7"/>
    <mergeCell ref="D6:F6"/>
    <mergeCell ref="G6:G7"/>
    <mergeCell ref="H6:H7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18" orientation="landscape" useFirstPageNumber="1" horizontalDpi="300" verticalDpi="300" r:id="rId1"/>
  <headerFooter>
    <oddFooter>&amp;C&amp;P</oddFooter>
  </headerFooter>
  <ignoredErrors>
    <ignoredError sqref="F10 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7"/>
  <sheetViews>
    <sheetView rightToLeft="1" zoomScaleNormal="100" workbookViewId="0">
      <selection activeCell="O130" sqref="O130:R130"/>
    </sheetView>
  </sheetViews>
  <sheetFormatPr defaultColWidth="11.28515625" defaultRowHeight="14.25" customHeight="1" x14ac:dyDescent="0.25"/>
  <cols>
    <col min="1" max="1" width="5" style="70" customWidth="1"/>
    <col min="2" max="2" width="4.7109375" style="67" customWidth="1"/>
    <col min="3" max="3" width="5.140625" style="67" customWidth="1"/>
    <col min="4" max="4" width="8.140625" style="67" customWidth="1"/>
    <col min="5" max="5" width="7.85546875" style="67" customWidth="1"/>
    <col min="6" max="6" width="6.7109375" style="67" customWidth="1"/>
    <col min="7" max="14" width="7.85546875" style="67" customWidth="1"/>
    <col min="15" max="15" width="8.85546875" style="67" customWidth="1"/>
    <col min="16" max="16" width="7.5703125" style="82" customWidth="1"/>
    <col min="17" max="17" width="12.7109375" style="80" customWidth="1"/>
    <col min="18" max="18" width="11.42578125" style="70" customWidth="1"/>
    <col min="19" max="163" width="11.28515625" style="12"/>
    <col min="164" max="164" width="13.7109375" style="12" customWidth="1"/>
    <col min="165" max="165" width="8.7109375" style="12" customWidth="1"/>
    <col min="166" max="166" width="9.7109375" style="12" customWidth="1"/>
    <col min="167" max="168" width="8.7109375" style="12" customWidth="1"/>
    <col min="169" max="169" width="9.7109375" style="12" customWidth="1"/>
    <col min="170" max="172" width="8.7109375" style="12" customWidth="1"/>
    <col min="173" max="173" width="8.85546875" style="12" customWidth="1"/>
    <col min="174" max="180" width="8.7109375" style="12" customWidth="1"/>
    <col min="181" max="181" width="10.28515625" style="12" customWidth="1"/>
    <col min="182" max="182" width="8.7109375" style="12" customWidth="1"/>
    <col min="183" max="183" width="9.85546875" style="12" customWidth="1"/>
    <col min="184" max="184" width="11.28515625" style="12" customWidth="1"/>
    <col min="185" max="185" width="13" style="12" customWidth="1"/>
    <col min="186" max="186" width="11.28515625" style="12" customWidth="1"/>
    <col min="187" max="187" width="27.140625" style="12" customWidth="1"/>
    <col min="188" max="188" width="11.28515625" style="12"/>
    <col min="189" max="189" width="15.85546875" style="12" customWidth="1"/>
    <col min="190" max="190" width="9.7109375" style="12" customWidth="1"/>
    <col min="191" max="191" width="12.28515625" style="12" customWidth="1"/>
    <col min="192" max="419" width="11.28515625" style="12"/>
    <col min="420" max="420" width="13.7109375" style="12" customWidth="1"/>
    <col min="421" max="421" width="8.7109375" style="12" customWidth="1"/>
    <col min="422" max="422" width="9.7109375" style="12" customWidth="1"/>
    <col min="423" max="424" width="8.7109375" style="12" customWidth="1"/>
    <col min="425" max="425" width="9.7109375" style="12" customWidth="1"/>
    <col min="426" max="428" width="8.7109375" style="12" customWidth="1"/>
    <col min="429" max="429" width="8.85546875" style="12" customWidth="1"/>
    <col min="430" max="436" width="8.7109375" style="12" customWidth="1"/>
    <col min="437" max="437" width="10.28515625" style="12" customWidth="1"/>
    <col min="438" max="438" width="8.7109375" style="12" customWidth="1"/>
    <col min="439" max="439" width="9.85546875" style="12" customWidth="1"/>
    <col min="440" max="440" width="11.28515625" style="12" customWidth="1"/>
    <col min="441" max="441" width="13" style="12" customWidth="1"/>
    <col min="442" max="442" width="11.28515625" style="12" customWidth="1"/>
    <col min="443" max="443" width="27.140625" style="12" customWidth="1"/>
    <col min="444" max="444" width="11.28515625" style="12"/>
    <col min="445" max="445" width="15.85546875" style="12" customWidth="1"/>
    <col min="446" max="446" width="9.7109375" style="12" customWidth="1"/>
    <col min="447" max="447" width="12.28515625" style="12" customWidth="1"/>
    <col min="448" max="675" width="11.28515625" style="12"/>
    <col min="676" max="676" width="13.7109375" style="12" customWidth="1"/>
    <col min="677" max="677" width="8.7109375" style="12" customWidth="1"/>
    <col min="678" max="678" width="9.7109375" style="12" customWidth="1"/>
    <col min="679" max="680" width="8.7109375" style="12" customWidth="1"/>
    <col min="681" max="681" width="9.7109375" style="12" customWidth="1"/>
    <col min="682" max="684" width="8.7109375" style="12" customWidth="1"/>
    <col min="685" max="685" width="8.85546875" style="12" customWidth="1"/>
    <col min="686" max="692" width="8.7109375" style="12" customWidth="1"/>
    <col min="693" max="693" width="10.28515625" style="12" customWidth="1"/>
    <col min="694" max="694" width="8.7109375" style="12" customWidth="1"/>
    <col min="695" max="695" width="9.85546875" style="12" customWidth="1"/>
    <col min="696" max="696" width="11.28515625" style="12" customWidth="1"/>
    <col min="697" max="697" width="13" style="12" customWidth="1"/>
    <col min="698" max="698" width="11.28515625" style="12" customWidth="1"/>
    <col min="699" max="699" width="27.140625" style="12" customWidth="1"/>
    <col min="700" max="700" width="11.28515625" style="12"/>
    <col min="701" max="701" width="15.85546875" style="12" customWidth="1"/>
    <col min="702" max="702" width="9.7109375" style="12" customWidth="1"/>
    <col min="703" max="703" width="12.28515625" style="12" customWidth="1"/>
    <col min="704" max="931" width="11.28515625" style="12"/>
    <col min="932" max="932" width="13.7109375" style="12" customWidth="1"/>
    <col min="933" max="933" width="8.7109375" style="12" customWidth="1"/>
    <col min="934" max="934" width="9.7109375" style="12" customWidth="1"/>
    <col min="935" max="936" width="8.7109375" style="12" customWidth="1"/>
    <col min="937" max="937" width="9.7109375" style="12" customWidth="1"/>
    <col min="938" max="940" width="8.7109375" style="12" customWidth="1"/>
    <col min="941" max="941" width="8.85546875" style="12" customWidth="1"/>
    <col min="942" max="948" width="8.7109375" style="12" customWidth="1"/>
    <col min="949" max="949" width="10.28515625" style="12" customWidth="1"/>
    <col min="950" max="950" width="8.7109375" style="12" customWidth="1"/>
    <col min="951" max="951" width="9.85546875" style="12" customWidth="1"/>
    <col min="952" max="952" width="11.28515625" style="12" customWidth="1"/>
    <col min="953" max="953" width="13" style="12" customWidth="1"/>
    <col min="954" max="954" width="11.28515625" style="12" customWidth="1"/>
    <col min="955" max="955" width="27.140625" style="12" customWidth="1"/>
    <col min="956" max="956" width="11.28515625" style="12"/>
    <col min="957" max="957" width="15.85546875" style="12" customWidth="1"/>
    <col min="958" max="958" width="9.7109375" style="12" customWidth="1"/>
    <col min="959" max="959" width="12.28515625" style="12" customWidth="1"/>
    <col min="960" max="1187" width="11.28515625" style="12"/>
    <col min="1188" max="1188" width="13.7109375" style="12" customWidth="1"/>
    <col min="1189" max="1189" width="8.7109375" style="12" customWidth="1"/>
    <col min="1190" max="1190" width="9.7109375" style="12" customWidth="1"/>
    <col min="1191" max="1192" width="8.7109375" style="12" customWidth="1"/>
    <col min="1193" max="1193" width="9.7109375" style="12" customWidth="1"/>
    <col min="1194" max="1196" width="8.7109375" style="12" customWidth="1"/>
    <col min="1197" max="1197" width="8.85546875" style="12" customWidth="1"/>
    <col min="1198" max="1204" width="8.7109375" style="12" customWidth="1"/>
    <col min="1205" max="1205" width="10.28515625" style="12" customWidth="1"/>
    <col min="1206" max="1206" width="8.7109375" style="12" customWidth="1"/>
    <col min="1207" max="1207" width="9.85546875" style="12" customWidth="1"/>
    <col min="1208" max="1208" width="11.28515625" style="12" customWidth="1"/>
    <col min="1209" max="1209" width="13" style="12" customWidth="1"/>
    <col min="1210" max="1210" width="11.28515625" style="12" customWidth="1"/>
    <col min="1211" max="1211" width="27.140625" style="12" customWidth="1"/>
    <col min="1212" max="1212" width="11.28515625" style="12"/>
    <col min="1213" max="1213" width="15.85546875" style="12" customWidth="1"/>
    <col min="1214" max="1214" width="9.7109375" style="12" customWidth="1"/>
    <col min="1215" max="1215" width="12.28515625" style="12" customWidth="1"/>
    <col min="1216" max="1443" width="11.28515625" style="12"/>
    <col min="1444" max="1444" width="13.7109375" style="12" customWidth="1"/>
    <col min="1445" max="1445" width="8.7109375" style="12" customWidth="1"/>
    <col min="1446" max="1446" width="9.7109375" style="12" customWidth="1"/>
    <col min="1447" max="1448" width="8.7109375" style="12" customWidth="1"/>
    <col min="1449" max="1449" width="9.7109375" style="12" customWidth="1"/>
    <col min="1450" max="1452" width="8.7109375" style="12" customWidth="1"/>
    <col min="1453" max="1453" width="8.85546875" style="12" customWidth="1"/>
    <col min="1454" max="1460" width="8.7109375" style="12" customWidth="1"/>
    <col min="1461" max="1461" width="10.28515625" style="12" customWidth="1"/>
    <col min="1462" max="1462" width="8.7109375" style="12" customWidth="1"/>
    <col min="1463" max="1463" width="9.85546875" style="12" customWidth="1"/>
    <col min="1464" max="1464" width="11.28515625" style="12" customWidth="1"/>
    <col min="1465" max="1465" width="13" style="12" customWidth="1"/>
    <col min="1466" max="1466" width="11.28515625" style="12" customWidth="1"/>
    <col min="1467" max="1467" width="27.140625" style="12" customWidth="1"/>
    <col min="1468" max="1468" width="11.28515625" style="12"/>
    <col min="1469" max="1469" width="15.85546875" style="12" customWidth="1"/>
    <col min="1470" max="1470" width="9.7109375" style="12" customWidth="1"/>
    <col min="1471" max="1471" width="12.28515625" style="12" customWidth="1"/>
    <col min="1472" max="1699" width="11.28515625" style="12"/>
    <col min="1700" max="1700" width="13.7109375" style="12" customWidth="1"/>
    <col min="1701" max="1701" width="8.7109375" style="12" customWidth="1"/>
    <col min="1702" max="1702" width="9.7109375" style="12" customWidth="1"/>
    <col min="1703" max="1704" width="8.7109375" style="12" customWidth="1"/>
    <col min="1705" max="1705" width="9.7109375" style="12" customWidth="1"/>
    <col min="1706" max="1708" width="8.7109375" style="12" customWidth="1"/>
    <col min="1709" max="1709" width="8.85546875" style="12" customWidth="1"/>
    <col min="1710" max="1716" width="8.7109375" style="12" customWidth="1"/>
    <col min="1717" max="1717" width="10.28515625" style="12" customWidth="1"/>
    <col min="1718" max="1718" width="8.7109375" style="12" customWidth="1"/>
    <col min="1719" max="1719" width="9.85546875" style="12" customWidth="1"/>
    <col min="1720" max="1720" width="11.28515625" style="12" customWidth="1"/>
    <col min="1721" max="1721" width="13" style="12" customWidth="1"/>
    <col min="1722" max="1722" width="11.28515625" style="12" customWidth="1"/>
    <col min="1723" max="1723" width="27.140625" style="12" customWidth="1"/>
    <col min="1724" max="1724" width="11.28515625" style="12"/>
    <col min="1725" max="1725" width="15.85546875" style="12" customWidth="1"/>
    <col min="1726" max="1726" width="9.7109375" style="12" customWidth="1"/>
    <col min="1727" max="1727" width="12.28515625" style="12" customWidth="1"/>
    <col min="1728" max="1955" width="11.28515625" style="12"/>
    <col min="1956" max="1956" width="13.7109375" style="12" customWidth="1"/>
    <col min="1957" max="1957" width="8.7109375" style="12" customWidth="1"/>
    <col min="1958" max="1958" width="9.7109375" style="12" customWidth="1"/>
    <col min="1959" max="1960" width="8.7109375" style="12" customWidth="1"/>
    <col min="1961" max="1961" width="9.7109375" style="12" customWidth="1"/>
    <col min="1962" max="1964" width="8.7109375" style="12" customWidth="1"/>
    <col min="1965" max="1965" width="8.85546875" style="12" customWidth="1"/>
    <col min="1966" max="1972" width="8.7109375" style="12" customWidth="1"/>
    <col min="1973" max="1973" width="10.28515625" style="12" customWidth="1"/>
    <col min="1974" max="1974" width="8.7109375" style="12" customWidth="1"/>
    <col min="1975" max="1975" width="9.85546875" style="12" customWidth="1"/>
    <col min="1976" max="1976" width="11.28515625" style="12" customWidth="1"/>
    <col min="1977" max="1977" width="13" style="12" customWidth="1"/>
    <col min="1978" max="1978" width="11.28515625" style="12" customWidth="1"/>
    <col min="1979" max="1979" width="27.140625" style="12" customWidth="1"/>
    <col min="1980" max="1980" width="11.28515625" style="12"/>
    <col min="1981" max="1981" width="15.85546875" style="12" customWidth="1"/>
    <col min="1982" max="1982" width="9.7109375" style="12" customWidth="1"/>
    <col min="1983" max="1983" width="12.28515625" style="12" customWidth="1"/>
    <col min="1984" max="2211" width="11.28515625" style="12"/>
    <col min="2212" max="2212" width="13.7109375" style="12" customWidth="1"/>
    <col min="2213" max="2213" width="8.7109375" style="12" customWidth="1"/>
    <col min="2214" max="2214" width="9.7109375" style="12" customWidth="1"/>
    <col min="2215" max="2216" width="8.7109375" style="12" customWidth="1"/>
    <col min="2217" max="2217" width="9.7109375" style="12" customWidth="1"/>
    <col min="2218" max="2220" width="8.7109375" style="12" customWidth="1"/>
    <col min="2221" max="2221" width="8.85546875" style="12" customWidth="1"/>
    <col min="2222" max="2228" width="8.7109375" style="12" customWidth="1"/>
    <col min="2229" max="2229" width="10.28515625" style="12" customWidth="1"/>
    <col min="2230" max="2230" width="8.7109375" style="12" customWidth="1"/>
    <col min="2231" max="2231" width="9.85546875" style="12" customWidth="1"/>
    <col min="2232" max="2232" width="11.28515625" style="12" customWidth="1"/>
    <col min="2233" max="2233" width="13" style="12" customWidth="1"/>
    <col min="2234" max="2234" width="11.28515625" style="12" customWidth="1"/>
    <col min="2235" max="2235" width="27.140625" style="12" customWidth="1"/>
    <col min="2236" max="2236" width="11.28515625" style="12"/>
    <col min="2237" max="2237" width="15.85546875" style="12" customWidth="1"/>
    <col min="2238" max="2238" width="9.7109375" style="12" customWidth="1"/>
    <col min="2239" max="2239" width="12.28515625" style="12" customWidth="1"/>
    <col min="2240" max="2467" width="11.28515625" style="12"/>
    <col min="2468" max="2468" width="13.7109375" style="12" customWidth="1"/>
    <col min="2469" max="2469" width="8.7109375" style="12" customWidth="1"/>
    <col min="2470" max="2470" width="9.7109375" style="12" customWidth="1"/>
    <col min="2471" max="2472" width="8.7109375" style="12" customWidth="1"/>
    <col min="2473" max="2473" width="9.7109375" style="12" customWidth="1"/>
    <col min="2474" max="2476" width="8.7109375" style="12" customWidth="1"/>
    <col min="2477" max="2477" width="8.85546875" style="12" customWidth="1"/>
    <col min="2478" max="2484" width="8.7109375" style="12" customWidth="1"/>
    <col min="2485" max="2485" width="10.28515625" style="12" customWidth="1"/>
    <col min="2486" max="2486" width="8.7109375" style="12" customWidth="1"/>
    <col min="2487" max="2487" width="9.85546875" style="12" customWidth="1"/>
    <col min="2488" max="2488" width="11.28515625" style="12" customWidth="1"/>
    <col min="2489" max="2489" width="13" style="12" customWidth="1"/>
    <col min="2490" max="2490" width="11.28515625" style="12" customWidth="1"/>
    <col min="2491" max="2491" width="27.140625" style="12" customWidth="1"/>
    <col min="2492" max="2492" width="11.28515625" style="12"/>
    <col min="2493" max="2493" width="15.85546875" style="12" customWidth="1"/>
    <col min="2494" max="2494" width="9.7109375" style="12" customWidth="1"/>
    <col min="2495" max="2495" width="12.28515625" style="12" customWidth="1"/>
    <col min="2496" max="2723" width="11.28515625" style="12"/>
    <col min="2724" max="2724" width="13.7109375" style="12" customWidth="1"/>
    <col min="2725" max="2725" width="8.7109375" style="12" customWidth="1"/>
    <col min="2726" max="2726" width="9.7109375" style="12" customWidth="1"/>
    <col min="2727" max="2728" width="8.7109375" style="12" customWidth="1"/>
    <col min="2729" max="2729" width="9.7109375" style="12" customWidth="1"/>
    <col min="2730" max="2732" width="8.7109375" style="12" customWidth="1"/>
    <col min="2733" max="2733" width="8.85546875" style="12" customWidth="1"/>
    <col min="2734" max="2740" width="8.7109375" style="12" customWidth="1"/>
    <col min="2741" max="2741" width="10.28515625" style="12" customWidth="1"/>
    <col min="2742" max="2742" width="8.7109375" style="12" customWidth="1"/>
    <col min="2743" max="2743" width="9.85546875" style="12" customWidth="1"/>
    <col min="2744" max="2744" width="11.28515625" style="12" customWidth="1"/>
    <col min="2745" max="2745" width="13" style="12" customWidth="1"/>
    <col min="2746" max="2746" width="11.28515625" style="12" customWidth="1"/>
    <col min="2747" max="2747" width="27.140625" style="12" customWidth="1"/>
    <col min="2748" max="2748" width="11.28515625" style="12"/>
    <col min="2749" max="2749" width="15.85546875" style="12" customWidth="1"/>
    <col min="2750" max="2750" width="9.7109375" style="12" customWidth="1"/>
    <col min="2751" max="2751" width="12.28515625" style="12" customWidth="1"/>
    <col min="2752" max="2979" width="11.28515625" style="12"/>
    <col min="2980" max="2980" width="13.7109375" style="12" customWidth="1"/>
    <col min="2981" max="2981" width="8.7109375" style="12" customWidth="1"/>
    <col min="2982" max="2982" width="9.7109375" style="12" customWidth="1"/>
    <col min="2983" max="2984" width="8.7109375" style="12" customWidth="1"/>
    <col min="2985" max="2985" width="9.7109375" style="12" customWidth="1"/>
    <col min="2986" max="2988" width="8.7109375" style="12" customWidth="1"/>
    <col min="2989" max="2989" width="8.85546875" style="12" customWidth="1"/>
    <col min="2990" max="2996" width="8.7109375" style="12" customWidth="1"/>
    <col min="2997" max="2997" width="10.28515625" style="12" customWidth="1"/>
    <col min="2998" max="2998" width="8.7109375" style="12" customWidth="1"/>
    <col min="2999" max="2999" width="9.85546875" style="12" customWidth="1"/>
    <col min="3000" max="3000" width="11.28515625" style="12" customWidth="1"/>
    <col min="3001" max="3001" width="13" style="12" customWidth="1"/>
    <col min="3002" max="3002" width="11.28515625" style="12" customWidth="1"/>
    <col min="3003" max="3003" width="27.140625" style="12" customWidth="1"/>
    <col min="3004" max="3004" width="11.28515625" style="12"/>
    <col min="3005" max="3005" width="15.85546875" style="12" customWidth="1"/>
    <col min="3006" max="3006" width="9.7109375" style="12" customWidth="1"/>
    <col min="3007" max="3007" width="12.28515625" style="12" customWidth="1"/>
    <col min="3008" max="3235" width="11.28515625" style="12"/>
    <col min="3236" max="3236" width="13.7109375" style="12" customWidth="1"/>
    <col min="3237" max="3237" width="8.7109375" style="12" customWidth="1"/>
    <col min="3238" max="3238" width="9.7109375" style="12" customWidth="1"/>
    <col min="3239" max="3240" width="8.7109375" style="12" customWidth="1"/>
    <col min="3241" max="3241" width="9.7109375" style="12" customWidth="1"/>
    <col min="3242" max="3244" width="8.7109375" style="12" customWidth="1"/>
    <col min="3245" max="3245" width="8.85546875" style="12" customWidth="1"/>
    <col min="3246" max="3252" width="8.7109375" style="12" customWidth="1"/>
    <col min="3253" max="3253" width="10.28515625" style="12" customWidth="1"/>
    <col min="3254" max="3254" width="8.7109375" style="12" customWidth="1"/>
    <col min="3255" max="3255" width="9.85546875" style="12" customWidth="1"/>
    <col min="3256" max="3256" width="11.28515625" style="12" customWidth="1"/>
    <col min="3257" max="3257" width="13" style="12" customWidth="1"/>
    <col min="3258" max="3258" width="11.28515625" style="12" customWidth="1"/>
    <col min="3259" max="3259" width="27.140625" style="12" customWidth="1"/>
    <col min="3260" max="3260" width="11.28515625" style="12"/>
    <col min="3261" max="3261" width="15.85546875" style="12" customWidth="1"/>
    <col min="3262" max="3262" width="9.7109375" style="12" customWidth="1"/>
    <col min="3263" max="3263" width="12.28515625" style="12" customWidth="1"/>
    <col min="3264" max="3491" width="11.28515625" style="12"/>
    <col min="3492" max="3492" width="13.7109375" style="12" customWidth="1"/>
    <col min="3493" max="3493" width="8.7109375" style="12" customWidth="1"/>
    <col min="3494" max="3494" width="9.7109375" style="12" customWidth="1"/>
    <col min="3495" max="3496" width="8.7109375" style="12" customWidth="1"/>
    <col min="3497" max="3497" width="9.7109375" style="12" customWidth="1"/>
    <col min="3498" max="3500" width="8.7109375" style="12" customWidth="1"/>
    <col min="3501" max="3501" width="8.85546875" style="12" customWidth="1"/>
    <col min="3502" max="3508" width="8.7109375" style="12" customWidth="1"/>
    <col min="3509" max="3509" width="10.28515625" style="12" customWidth="1"/>
    <col min="3510" max="3510" width="8.7109375" style="12" customWidth="1"/>
    <col min="3511" max="3511" width="9.85546875" style="12" customWidth="1"/>
    <col min="3512" max="3512" width="11.28515625" style="12" customWidth="1"/>
    <col min="3513" max="3513" width="13" style="12" customWidth="1"/>
    <col min="3514" max="3514" width="11.28515625" style="12" customWidth="1"/>
    <col min="3515" max="3515" width="27.140625" style="12" customWidth="1"/>
    <col min="3516" max="3516" width="11.28515625" style="12"/>
    <col min="3517" max="3517" width="15.85546875" style="12" customWidth="1"/>
    <col min="3518" max="3518" width="9.7109375" style="12" customWidth="1"/>
    <col min="3519" max="3519" width="12.28515625" style="12" customWidth="1"/>
    <col min="3520" max="3747" width="11.28515625" style="12"/>
    <col min="3748" max="3748" width="13.7109375" style="12" customWidth="1"/>
    <col min="3749" max="3749" width="8.7109375" style="12" customWidth="1"/>
    <col min="3750" max="3750" width="9.7109375" style="12" customWidth="1"/>
    <col min="3751" max="3752" width="8.7109375" style="12" customWidth="1"/>
    <col min="3753" max="3753" width="9.7109375" style="12" customWidth="1"/>
    <col min="3754" max="3756" width="8.7109375" style="12" customWidth="1"/>
    <col min="3757" max="3757" width="8.85546875" style="12" customWidth="1"/>
    <col min="3758" max="3764" width="8.7109375" style="12" customWidth="1"/>
    <col min="3765" max="3765" width="10.28515625" style="12" customWidth="1"/>
    <col min="3766" max="3766" width="8.7109375" style="12" customWidth="1"/>
    <col min="3767" max="3767" width="9.85546875" style="12" customWidth="1"/>
    <col min="3768" max="3768" width="11.28515625" style="12" customWidth="1"/>
    <col min="3769" max="3769" width="13" style="12" customWidth="1"/>
    <col min="3770" max="3770" width="11.28515625" style="12" customWidth="1"/>
    <col min="3771" max="3771" width="27.140625" style="12" customWidth="1"/>
    <col min="3772" max="3772" width="11.28515625" style="12"/>
    <col min="3773" max="3773" width="15.85546875" style="12" customWidth="1"/>
    <col min="3774" max="3774" width="9.7109375" style="12" customWidth="1"/>
    <col min="3775" max="3775" width="12.28515625" style="12" customWidth="1"/>
    <col min="3776" max="4003" width="11.28515625" style="12"/>
    <col min="4004" max="4004" width="13.7109375" style="12" customWidth="1"/>
    <col min="4005" max="4005" width="8.7109375" style="12" customWidth="1"/>
    <col min="4006" max="4006" width="9.7109375" style="12" customWidth="1"/>
    <col min="4007" max="4008" width="8.7109375" style="12" customWidth="1"/>
    <col min="4009" max="4009" width="9.7109375" style="12" customWidth="1"/>
    <col min="4010" max="4012" width="8.7109375" style="12" customWidth="1"/>
    <col min="4013" max="4013" width="8.85546875" style="12" customWidth="1"/>
    <col min="4014" max="4020" width="8.7109375" style="12" customWidth="1"/>
    <col min="4021" max="4021" width="10.28515625" style="12" customWidth="1"/>
    <col min="4022" max="4022" width="8.7109375" style="12" customWidth="1"/>
    <col min="4023" max="4023" width="9.85546875" style="12" customWidth="1"/>
    <col min="4024" max="4024" width="11.28515625" style="12" customWidth="1"/>
    <col min="4025" max="4025" width="13" style="12" customWidth="1"/>
    <col min="4026" max="4026" width="11.28515625" style="12" customWidth="1"/>
    <col min="4027" max="4027" width="27.140625" style="12" customWidth="1"/>
    <col min="4028" max="4028" width="11.28515625" style="12"/>
    <col min="4029" max="4029" width="15.85546875" style="12" customWidth="1"/>
    <col min="4030" max="4030" width="9.7109375" style="12" customWidth="1"/>
    <col min="4031" max="4031" width="12.28515625" style="12" customWidth="1"/>
    <col min="4032" max="4259" width="11.28515625" style="12"/>
    <col min="4260" max="4260" width="13.7109375" style="12" customWidth="1"/>
    <col min="4261" max="4261" width="8.7109375" style="12" customWidth="1"/>
    <col min="4262" max="4262" width="9.7109375" style="12" customWidth="1"/>
    <col min="4263" max="4264" width="8.7109375" style="12" customWidth="1"/>
    <col min="4265" max="4265" width="9.7109375" style="12" customWidth="1"/>
    <col min="4266" max="4268" width="8.7109375" style="12" customWidth="1"/>
    <col min="4269" max="4269" width="8.85546875" style="12" customWidth="1"/>
    <col min="4270" max="4276" width="8.7109375" style="12" customWidth="1"/>
    <col min="4277" max="4277" width="10.28515625" style="12" customWidth="1"/>
    <col min="4278" max="4278" width="8.7109375" style="12" customWidth="1"/>
    <col min="4279" max="4279" width="9.85546875" style="12" customWidth="1"/>
    <col min="4280" max="4280" width="11.28515625" style="12" customWidth="1"/>
    <col min="4281" max="4281" width="13" style="12" customWidth="1"/>
    <col min="4282" max="4282" width="11.28515625" style="12" customWidth="1"/>
    <col min="4283" max="4283" width="27.140625" style="12" customWidth="1"/>
    <col min="4284" max="4284" width="11.28515625" style="12"/>
    <col min="4285" max="4285" width="15.85546875" style="12" customWidth="1"/>
    <col min="4286" max="4286" width="9.7109375" style="12" customWidth="1"/>
    <col min="4287" max="4287" width="12.28515625" style="12" customWidth="1"/>
    <col min="4288" max="4515" width="11.28515625" style="12"/>
    <col min="4516" max="4516" width="13.7109375" style="12" customWidth="1"/>
    <col min="4517" max="4517" width="8.7109375" style="12" customWidth="1"/>
    <col min="4518" max="4518" width="9.7109375" style="12" customWidth="1"/>
    <col min="4519" max="4520" width="8.7109375" style="12" customWidth="1"/>
    <col min="4521" max="4521" width="9.7109375" style="12" customWidth="1"/>
    <col min="4522" max="4524" width="8.7109375" style="12" customWidth="1"/>
    <col min="4525" max="4525" width="8.85546875" style="12" customWidth="1"/>
    <col min="4526" max="4532" width="8.7109375" style="12" customWidth="1"/>
    <col min="4533" max="4533" width="10.28515625" style="12" customWidth="1"/>
    <col min="4534" max="4534" width="8.7109375" style="12" customWidth="1"/>
    <col min="4535" max="4535" width="9.85546875" style="12" customWidth="1"/>
    <col min="4536" max="4536" width="11.28515625" style="12" customWidth="1"/>
    <col min="4537" max="4537" width="13" style="12" customWidth="1"/>
    <col min="4538" max="4538" width="11.28515625" style="12" customWidth="1"/>
    <col min="4539" max="4539" width="27.140625" style="12" customWidth="1"/>
    <col min="4540" max="4540" width="11.28515625" style="12"/>
    <col min="4541" max="4541" width="15.85546875" style="12" customWidth="1"/>
    <col min="4542" max="4542" width="9.7109375" style="12" customWidth="1"/>
    <col min="4543" max="4543" width="12.28515625" style="12" customWidth="1"/>
    <col min="4544" max="4771" width="11.28515625" style="12"/>
    <col min="4772" max="4772" width="13.7109375" style="12" customWidth="1"/>
    <col min="4773" max="4773" width="8.7109375" style="12" customWidth="1"/>
    <col min="4774" max="4774" width="9.7109375" style="12" customWidth="1"/>
    <col min="4775" max="4776" width="8.7109375" style="12" customWidth="1"/>
    <col min="4777" max="4777" width="9.7109375" style="12" customWidth="1"/>
    <col min="4778" max="4780" width="8.7109375" style="12" customWidth="1"/>
    <col min="4781" max="4781" width="8.85546875" style="12" customWidth="1"/>
    <col min="4782" max="4788" width="8.7109375" style="12" customWidth="1"/>
    <col min="4789" max="4789" width="10.28515625" style="12" customWidth="1"/>
    <col min="4790" max="4790" width="8.7109375" style="12" customWidth="1"/>
    <col min="4791" max="4791" width="9.85546875" style="12" customWidth="1"/>
    <col min="4792" max="4792" width="11.28515625" style="12" customWidth="1"/>
    <col min="4793" max="4793" width="13" style="12" customWidth="1"/>
    <col min="4794" max="4794" width="11.28515625" style="12" customWidth="1"/>
    <col min="4795" max="4795" width="27.140625" style="12" customWidth="1"/>
    <col min="4796" max="4796" width="11.28515625" style="12"/>
    <col min="4797" max="4797" width="15.85546875" style="12" customWidth="1"/>
    <col min="4798" max="4798" width="9.7109375" style="12" customWidth="1"/>
    <col min="4799" max="4799" width="12.28515625" style="12" customWidth="1"/>
    <col min="4800" max="5027" width="11.28515625" style="12"/>
    <col min="5028" max="5028" width="13.7109375" style="12" customWidth="1"/>
    <col min="5029" max="5029" width="8.7109375" style="12" customWidth="1"/>
    <col min="5030" max="5030" width="9.7109375" style="12" customWidth="1"/>
    <col min="5031" max="5032" width="8.7109375" style="12" customWidth="1"/>
    <col min="5033" max="5033" width="9.7109375" style="12" customWidth="1"/>
    <col min="5034" max="5036" width="8.7109375" style="12" customWidth="1"/>
    <col min="5037" max="5037" width="8.85546875" style="12" customWidth="1"/>
    <col min="5038" max="5044" width="8.7109375" style="12" customWidth="1"/>
    <col min="5045" max="5045" width="10.28515625" style="12" customWidth="1"/>
    <col min="5046" max="5046" width="8.7109375" style="12" customWidth="1"/>
    <col min="5047" max="5047" width="9.85546875" style="12" customWidth="1"/>
    <col min="5048" max="5048" width="11.28515625" style="12" customWidth="1"/>
    <col min="5049" max="5049" width="13" style="12" customWidth="1"/>
    <col min="5050" max="5050" width="11.28515625" style="12" customWidth="1"/>
    <col min="5051" max="5051" width="27.140625" style="12" customWidth="1"/>
    <col min="5052" max="5052" width="11.28515625" style="12"/>
    <col min="5053" max="5053" width="15.85546875" style="12" customWidth="1"/>
    <col min="5054" max="5054" width="9.7109375" style="12" customWidth="1"/>
    <col min="5055" max="5055" width="12.28515625" style="12" customWidth="1"/>
    <col min="5056" max="5283" width="11.28515625" style="12"/>
    <col min="5284" max="5284" width="13.7109375" style="12" customWidth="1"/>
    <col min="5285" max="5285" width="8.7109375" style="12" customWidth="1"/>
    <col min="5286" max="5286" width="9.7109375" style="12" customWidth="1"/>
    <col min="5287" max="5288" width="8.7109375" style="12" customWidth="1"/>
    <col min="5289" max="5289" width="9.7109375" style="12" customWidth="1"/>
    <col min="5290" max="5292" width="8.7109375" style="12" customWidth="1"/>
    <col min="5293" max="5293" width="8.85546875" style="12" customWidth="1"/>
    <col min="5294" max="5300" width="8.7109375" style="12" customWidth="1"/>
    <col min="5301" max="5301" width="10.28515625" style="12" customWidth="1"/>
    <col min="5302" max="5302" width="8.7109375" style="12" customWidth="1"/>
    <col min="5303" max="5303" width="9.85546875" style="12" customWidth="1"/>
    <col min="5304" max="5304" width="11.28515625" style="12" customWidth="1"/>
    <col min="5305" max="5305" width="13" style="12" customWidth="1"/>
    <col min="5306" max="5306" width="11.28515625" style="12" customWidth="1"/>
    <col min="5307" max="5307" width="27.140625" style="12" customWidth="1"/>
    <col min="5308" max="5308" width="11.28515625" style="12"/>
    <col min="5309" max="5309" width="15.85546875" style="12" customWidth="1"/>
    <col min="5310" max="5310" width="9.7109375" style="12" customWidth="1"/>
    <col min="5311" max="5311" width="12.28515625" style="12" customWidth="1"/>
    <col min="5312" max="5539" width="11.28515625" style="12"/>
    <col min="5540" max="5540" width="13.7109375" style="12" customWidth="1"/>
    <col min="5541" max="5541" width="8.7109375" style="12" customWidth="1"/>
    <col min="5542" max="5542" width="9.7109375" style="12" customWidth="1"/>
    <col min="5543" max="5544" width="8.7109375" style="12" customWidth="1"/>
    <col min="5545" max="5545" width="9.7109375" style="12" customWidth="1"/>
    <col min="5546" max="5548" width="8.7109375" style="12" customWidth="1"/>
    <col min="5549" max="5549" width="8.85546875" style="12" customWidth="1"/>
    <col min="5550" max="5556" width="8.7109375" style="12" customWidth="1"/>
    <col min="5557" max="5557" width="10.28515625" style="12" customWidth="1"/>
    <col min="5558" max="5558" width="8.7109375" style="12" customWidth="1"/>
    <col min="5559" max="5559" width="9.85546875" style="12" customWidth="1"/>
    <col min="5560" max="5560" width="11.28515625" style="12" customWidth="1"/>
    <col min="5561" max="5561" width="13" style="12" customWidth="1"/>
    <col min="5562" max="5562" width="11.28515625" style="12" customWidth="1"/>
    <col min="5563" max="5563" width="27.140625" style="12" customWidth="1"/>
    <col min="5564" max="5564" width="11.28515625" style="12"/>
    <col min="5565" max="5565" width="15.85546875" style="12" customWidth="1"/>
    <col min="5566" max="5566" width="9.7109375" style="12" customWidth="1"/>
    <col min="5567" max="5567" width="12.28515625" style="12" customWidth="1"/>
    <col min="5568" max="5795" width="11.28515625" style="12"/>
    <col min="5796" max="5796" width="13.7109375" style="12" customWidth="1"/>
    <col min="5797" max="5797" width="8.7109375" style="12" customWidth="1"/>
    <col min="5798" max="5798" width="9.7109375" style="12" customWidth="1"/>
    <col min="5799" max="5800" width="8.7109375" style="12" customWidth="1"/>
    <col min="5801" max="5801" width="9.7109375" style="12" customWidth="1"/>
    <col min="5802" max="5804" width="8.7109375" style="12" customWidth="1"/>
    <col min="5805" max="5805" width="8.85546875" style="12" customWidth="1"/>
    <col min="5806" max="5812" width="8.7109375" style="12" customWidth="1"/>
    <col min="5813" max="5813" width="10.28515625" style="12" customWidth="1"/>
    <col min="5814" max="5814" width="8.7109375" style="12" customWidth="1"/>
    <col min="5815" max="5815" width="9.85546875" style="12" customWidth="1"/>
    <col min="5816" max="5816" width="11.28515625" style="12" customWidth="1"/>
    <col min="5817" max="5817" width="13" style="12" customWidth="1"/>
    <col min="5818" max="5818" width="11.28515625" style="12" customWidth="1"/>
    <col min="5819" max="5819" width="27.140625" style="12" customWidth="1"/>
    <col min="5820" max="5820" width="11.28515625" style="12"/>
    <col min="5821" max="5821" width="15.85546875" style="12" customWidth="1"/>
    <col min="5822" max="5822" width="9.7109375" style="12" customWidth="1"/>
    <col min="5823" max="5823" width="12.28515625" style="12" customWidth="1"/>
    <col min="5824" max="6051" width="11.28515625" style="12"/>
    <col min="6052" max="6052" width="13.7109375" style="12" customWidth="1"/>
    <col min="6053" max="6053" width="8.7109375" style="12" customWidth="1"/>
    <col min="6054" max="6054" width="9.7109375" style="12" customWidth="1"/>
    <col min="6055" max="6056" width="8.7109375" style="12" customWidth="1"/>
    <col min="6057" max="6057" width="9.7109375" style="12" customWidth="1"/>
    <col min="6058" max="6060" width="8.7109375" style="12" customWidth="1"/>
    <col min="6061" max="6061" width="8.85546875" style="12" customWidth="1"/>
    <col min="6062" max="6068" width="8.7109375" style="12" customWidth="1"/>
    <col min="6069" max="6069" width="10.28515625" style="12" customWidth="1"/>
    <col min="6070" max="6070" width="8.7109375" style="12" customWidth="1"/>
    <col min="6071" max="6071" width="9.85546875" style="12" customWidth="1"/>
    <col min="6072" max="6072" width="11.28515625" style="12" customWidth="1"/>
    <col min="6073" max="6073" width="13" style="12" customWidth="1"/>
    <col min="6074" max="6074" width="11.28515625" style="12" customWidth="1"/>
    <col min="6075" max="6075" width="27.140625" style="12" customWidth="1"/>
    <col min="6076" max="6076" width="11.28515625" style="12"/>
    <col min="6077" max="6077" width="15.85546875" style="12" customWidth="1"/>
    <col min="6078" max="6078" width="9.7109375" style="12" customWidth="1"/>
    <col min="6079" max="6079" width="12.28515625" style="12" customWidth="1"/>
    <col min="6080" max="6307" width="11.28515625" style="12"/>
    <col min="6308" max="6308" width="13.7109375" style="12" customWidth="1"/>
    <col min="6309" max="6309" width="8.7109375" style="12" customWidth="1"/>
    <col min="6310" max="6310" width="9.7109375" style="12" customWidth="1"/>
    <col min="6311" max="6312" width="8.7109375" style="12" customWidth="1"/>
    <col min="6313" max="6313" width="9.7109375" style="12" customWidth="1"/>
    <col min="6314" max="6316" width="8.7109375" style="12" customWidth="1"/>
    <col min="6317" max="6317" width="8.85546875" style="12" customWidth="1"/>
    <col min="6318" max="6324" width="8.7109375" style="12" customWidth="1"/>
    <col min="6325" max="6325" width="10.28515625" style="12" customWidth="1"/>
    <col min="6326" max="6326" width="8.7109375" style="12" customWidth="1"/>
    <col min="6327" max="6327" width="9.85546875" style="12" customWidth="1"/>
    <col min="6328" max="6328" width="11.28515625" style="12" customWidth="1"/>
    <col min="6329" max="6329" width="13" style="12" customWidth="1"/>
    <col min="6330" max="6330" width="11.28515625" style="12" customWidth="1"/>
    <col min="6331" max="6331" width="27.140625" style="12" customWidth="1"/>
    <col min="6332" max="6332" width="11.28515625" style="12"/>
    <col min="6333" max="6333" width="15.85546875" style="12" customWidth="1"/>
    <col min="6334" max="6334" width="9.7109375" style="12" customWidth="1"/>
    <col min="6335" max="6335" width="12.28515625" style="12" customWidth="1"/>
    <col min="6336" max="6563" width="11.28515625" style="12"/>
    <col min="6564" max="6564" width="13.7109375" style="12" customWidth="1"/>
    <col min="6565" max="6565" width="8.7109375" style="12" customWidth="1"/>
    <col min="6566" max="6566" width="9.7109375" style="12" customWidth="1"/>
    <col min="6567" max="6568" width="8.7109375" style="12" customWidth="1"/>
    <col min="6569" max="6569" width="9.7109375" style="12" customWidth="1"/>
    <col min="6570" max="6572" width="8.7109375" style="12" customWidth="1"/>
    <col min="6573" max="6573" width="8.85546875" style="12" customWidth="1"/>
    <col min="6574" max="6580" width="8.7109375" style="12" customWidth="1"/>
    <col min="6581" max="6581" width="10.28515625" style="12" customWidth="1"/>
    <col min="6582" max="6582" width="8.7109375" style="12" customWidth="1"/>
    <col min="6583" max="6583" width="9.85546875" style="12" customWidth="1"/>
    <col min="6584" max="6584" width="11.28515625" style="12" customWidth="1"/>
    <col min="6585" max="6585" width="13" style="12" customWidth="1"/>
    <col min="6586" max="6586" width="11.28515625" style="12" customWidth="1"/>
    <col min="6587" max="6587" width="27.140625" style="12" customWidth="1"/>
    <col min="6588" max="6588" width="11.28515625" style="12"/>
    <col min="6589" max="6589" width="15.85546875" style="12" customWidth="1"/>
    <col min="6590" max="6590" width="9.7109375" style="12" customWidth="1"/>
    <col min="6591" max="6591" width="12.28515625" style="12" customWidth="1"/>
    <col min="6592" max="6819" width="11.28515625" style="12"/>
    <col min="6820" max="6820" width="13.7109375" style="12" customWidth="1"/>
    <col min="6821" max="6821" width="8.7109375" style="12" customWidth="1"/>
    <col min="6822" max="6822" width="9.7109375" style="12" customWidth="1"/>
    <col min="6823" max="6824" width="8.7109375" style="12" customWidth="1"/>
    <col min="6825" max="6825" width="9.7109375" style="12" customWidth="1"/>
    <col min="6826" max="6828" width="8.7109375" style="12" customWidth="1"/>
    <col min="6829" max="6829" width="8.85546875" style="12" customWidth="1"/>
    <col min="6830" max="6836" width="8.7109375" style="12" customWidth="1"/>
    <col min="6837" max="6837" width="10.28515625" style="12" customWidth="1"/>
    <col min="6838" max="6838" width="8.7109375" style="12" customWidth="1"/>
    <col min="6839" max="6839" width="9.85546875" style="12" customWidth="1"/>
    <col min="6840" max="6840" width="11.28515625" style="12" customWidth="1"/>
    <col min="6841" max="6841" width="13" style="12" customWidth="1"/>
    <col min="6842" max="6842" width="11.28515625" style="12" customWidth="1"/>
    <col min="6843" max="6843" width="27.140625" style="12" customWidth="1"/>
    <col min="6844" max="6844" width="11.28515625" style="12"/>
    <col min="6845" max="6845" width="15.85546875" style="12" customWidth="1"/>
    <col min="6846" max="6846" width="9.7109375" style="12" customWidth="1"/>
    <col min="6847" max="6847" width="12.28515625" style="12" customWidth="1"/>
    <col min="6848" max="7075" width="11.28515625" style="12"/>
    <col min="7076" max="7076" width="13.7109375" style="12" customWidth="1"/>
    <col min="7077" max="7077" width="8.7109375" style="12" customWidth="1"/>
    <col min="7078" max="7078" width="9.7109375" style="12" customWidth="1"/>
    <col min="7079" max="7080" width="8.7109375" style="12" customWidth="1"/>
    <col min="7081" max="7081" width="9.7109375" style="12" customWidth="1"/>
    <col min="7082" max="7084" width="8.7109375" style="12" customWidth="1"/>
    <col min="7085" max="7085" width="8.85546875" style="12" customWidth="1"/>
    <col min="7086" max="7092" width="8.7109375" style="12" customWidth="1"/>
    <col min="7093" max="7093" width="10.28515625" style="12" customWidth="1"/>
    <col min="7094" max="7094" width="8.7109375" style="12" customWidth="1"/>
    <col min="7095" max="7095" width="9.85546875" style="12" customWidth="1"/>
    <col min="7096" max="7096" width="11.28515625" style="12" customWidth="1"/>
    <col min="7097" max="7097" width="13" style="12" customWidth="1"/>
    <col min="7098" max="7098" width="11.28515625" style="12" customWidth="1"/>
    <col min="7099" max="7099" width="27.140625" style="12" customWidth="1"/>
    <col min="7100" max="7100" width="11.28515625" style="12"/>
    <col min="7101" max="7101" width="15.85546875" style="12" customWidth="1"/>
    <col min="7102" max="7102" width="9.7109375" style="12" customWidth="1"/>
    <col min="7103" max="7103" width="12.28515625" style="12" customWidth="1"/>
    <col min="7104" max="7331" width="11.28515625" style="12"/>
    <col min="7332" max="7332" width="13.7109375" style="12" customWidth="1"/>
    <col min="7333" max="7333" width="8.7109375" style="12" customWidth="1"/>
    <col min="7334" max="7334" width="9.7109375" style="12" customWidth="1"/>
    <col min="7335" max="7336" width="8.7109375" style="12" customWidth="1"/>
    <col min="7337" max="7337" width="9.7109375" style="12" customWidth="1"/>
    <col min="7338" max="7340" width="8.7109375" style="12" customWidth="1"/>
    <col min="7341" max="7341" width="8.85546875" style="12" customWidth="1"/>
    <col min="7342" max="7348" width="8.7109375" style="12" customWidth="1"/>
    <col min="7349" max="7349" width="10.28515625" style="12" customWidth="1"/>
    <col min="7350" max="7350" width="8.7109375" style="12" customWidth="1"/>
    <col min="7351" max="7351" width="9.85546875" style="12" customWidth="1"/>
    <col min="7352" max="7352" width="11.28515625" style="12" customWidth="1"/>
    <col min="7353" max="7353" width="13" style="12" customWidth="1"/>
    <col min="7354" max="7354" width="11.28515625" style="12" customWidth="1"/>
    <col min="7355" max="7355" width="27.140625" style="12" customWidth="1"/>
    <col min="7356" max="7356" width="11.28515625" style="12"/>
    <col min="7357" max="7357" width="15.85546875" style="12" customWidth="1"/>
    <col min="7358" max="7358" width="9.7109375" style="12" customWidth="1"/>
    <col min="7359" max="7359" width="12.28515625" style="12" customWidth="1"/>
    <col min="7360" max="7587" width="11.28515625" style="12"/>
    <col min="7588" max="7588" width="13.7109375" style="12" customWidth="1"/>
    <col min="7589" max="7589" width="8.7109375" style="12" customWidth="1"/>
    <col min="7590" max="7590" width="9.7109375" style="12" customWidth="1"/>
    <col min="7591" max="7592" width="8.7109375" style="12" customWidth="1"/>
    <col min="7593" max="7593" width="9.7109375" style="12" customWidth="1"/>
    <col min="7594" max="7596" width="8.7109375" style="12" customWidth="1"/>
    <col min="7597" max="7597" width="8.85546875" style="12" customWidth="1"/>
    <col min="7598" max="7604" width="8.7109375" style="12" customWidth="1"/>
    <col min="7605" max="7605" width="10.28515625" style="12" customWidth="1"/>
    <col min="7606" max="7606" width="8.7109375" style="12" customWidth="1"/>
    <col min="7607" max="7607" width="9.85546875" style="12" customWidth="1"/>
    <col min="7608" max="7608" width="11.28515625" style="12" customWidth="1"/>
    <col min="7609" max="7609" width="13" style="12" customWidth="1"/>
    <col min="7610" max="7610" width="11.28515625" style="12" customWidth="1"/>
    <col min="7611" max="7611" width="27.140625" style="12" customWidth="1"/>
    <col min="7612" max="7612" width="11.28515625" style="12"/>
    <col min="7613" max="7613" width="15.85546875" style="12" customWidth="1"/>
    <col min="7614" max="7614" width="9.7109375" style="12" customWidth="1"/>
    <col min="7615" max="7615" width="12.28515625" style="12" customWidth="1"/>
    <col min="7616" max="7843" width="11.28515625" style="12"/>
    <col min="7844" max="7844" width="13.7109375" style="12" customWidth="1"/>
    <col min="7845" max="7845" width="8.7109375" style="12" customWidth="1"/>
    <col min="7846" max="7846" width="9.7109375" style="12" customWidth="1"/>
    <col min="7847" max="7848" width="8.7109375" style="12" customWidth="1"/>
    <col min="7849" max="7849" width="9.7109375" style="12" customWidth="1"/>
    <col min="7850" max="7852" width="8.7109375" style="12" customWidth="1"/>
    <col min="7853" max="7853" width="8.85546875" style="12" customWidth="1"/>
    <col min="7854" max="7860" width="8.7109375" style="12" customWidth="1"/>
    <col min="7861" max="7861" width="10.28515625" style="12" customWidth="1"/>
    <col min="7862" max="7862" width="8.7109375" style="12" customWidth="1"/>
    <col min="7863" max="7863" width="9.85546875" style="12" customWidth="1"/>
    <col min="7864" max="7864" width="11.28515625" style="12" customWidth="1"/>
    <col min="7865" max="7865" width="13" style="12" customWidth="1"/>
    <col min="7866" max="7866" width="11.28515625" style="12" customWidth="1"/>
    <col min="7867" max="7867" width="27.140625" style="12" customWidth="1"/>
    <col min="7868" max="7868" width="11.28515625" style="12"/>
    <col min="7869" max="7869" width="15.85546875" style="12" customWidth="1"/>
    <col min="7870" max="7870" width="9.7109375" style="12" customWidth="1"/>
    <col min="7871" max="7871" width="12.28515625" style="12" customWidth="1"/>
    <col min="7872" max="8099" width="11.28515625" style="12"/>
    <col min="8100" max="8100" width="13.7109375" style="12" customWidth="1"/>
    <col min="8101" max="8101" width="8.7109375" style="12" customWidth="1"/>
    <col min="8102" max="8102" width="9.7109375" style="12" customWidth="1"/>
    <col min="8103" max="8104" width="8.7109375" style="12" customWidth="1"/>
    <col min="8105" max="8105" width="9.7109375" style="12" customWidth="1"/>
    <col min="8106" max="8108" width="8.7109375" style="12" customWidth="1"/>
    <col min="8109" max="8109" width="8.85546875" style="12" customWidth="1"/>
    <col min="8110" max="8116" width="8.7109375" style="12" customWidth="1"/>
    <col min="8117" max="8117" width="10.28515625" style="12" customWidth="1"/>
    <col min="8118" max="8118" width="8.7109375" style="12" customWidth="1"/>
    <col min="8119" max="8119" width="9.85546875" style="12" customWidth="1"/>
    <col min="8120" max="8120" width="11.28515625" style="12" customWidth="1"/>
    <col min="8121" max="8121" width="13" style="12" customWidth="1"/>
    <col min="8122" max="8122" width="11.28515625" style="12" customWidth="1"/>
    <col min="8123" max="8123" width="27.140625" style="12" customWidth="1"/>
    <col min="8124" max="8124" width="11.28515625" style="12"/>
    <col min="8125" max="8125" width="15.85546875" style="12" customWidth="1"/>
    <col min="8126" max="8126" width="9.7109375" style="12" customWidth="1"/>
    <col min="8127" max="8127" width="12.28515625" style="12" customWidth="1"/>
    <col min="8128" max="8355" width="11.28515625" style="12"/>
    <col min="8356" max="8356" width="13.7109375" style="12" customWidth="1"/>
    <col min="8357" max="8357" width="8.7109375" style="12" customWidth="1"/>
    <col min="8358" max="8358" width="9.7109375" style="12" customWidth="1"/>
    <col min="8359" max="8360" width="8.7109375" style="12" customWidth="1"/>
    <col min="8361" max="8361" width="9.7109375" style="12" customWidth="1"/>
    <col min="8362" max="8364" width="8.7109375" style="12" customWidth="1"/>
    <col min="8365" max="8365" width="8.85546875" style="12" customWidth="1"/>
    <col min="8366" max="8372" width="8.7109375" style="12" customWidth="1"/>
    <col min="8373" max="8373" width="10.28515625" style="12" customWidth="1"/>
    <col min="8374" max="8374" width="8.7109375" style="12" customWidth="1"/>
    <col min="8375" max="8375" width="9.85546875" style="12" customWidth="1"/>
    <col min="8376" max="8376" width="11.28515625" style="12" customWidth="1"/>
    <col min="8377" max="8377" width="13" style="12" customWidth="1"/>
    <col min="8378" max="8378" width="11.28515625" style="12" customWidth="1"/>
    <col min="8379" max="8379" width="27.140625" style="12" customWidth="1"/>
    <col min="8380" max="8380" width="11.28515625" style="12"/>
    <col min="8381" max="8381" width="15.85546875" style="12" customWidth="1"/>
    <col min="8382" max="8382" width="9.7109375" style="12" customWidth="1"/>
    <col min="8383" max="8383" width="12.28515625" style="12" customWidth="1"/>
    <col min="8384" max="8611" width="11.28515625" style="12"/>
    <col min="8612" max="8612" width="13.7109375" style="12" customWidth="1"/>
    <col min="8613" max="8613" width="8.7109375" style="12" customWidth="1"/>
    <col min="8614" max="8614" width="9.7109375" style="12" customWidth="1"/>
    <col min="8615" max="8616" width="8.7109375" style="12" customWidth="1"/>
    <col min="8617" max="8617" width="9.7109375" style="12" customWidth="1"/>
    <col min="8618" max="8620" width="8.7109375" style="12" customWidth="1"/>
    <col min="8621" max="8621" width="8.85546875" style="12" customWidth="1"/>
    <col min="8622" max="8628" width="8.7109375" style="12" customWidth="1"/>
    <col min="8629" max="8629" width="10.28515625" style="12" customWidth="1"/>
    <col min="8630" max="8630" width="8.7109375" style="12" customWidth="1"/>
    <col min="8631" max="8631" width="9.85546875" style="12" customWidth="1"/>
    <col min="8632" max="8632" width="11.28515625" style="12" customWidth="1"/>
    <col min="8633" max="8633" width="13" style="12" customWidth="1"/>
    <col min="8634" max="8634" width="11.28515625" style="12" customWidth="1"/>
    <col min="8635" max="8635" width="27.140625" style="12" customWidth="1"/>
    <col min="8636" max="8636" width="11.28515625" style="12"/>
    <col min="8637" max="8637" width="15.85546875" style="12" customWidth="1"/>
    <col min="8638" max="8638" width="9.7109375" style="12" customWidth="1"/>
    <col min="8639" max="8639" width="12.28515625" style="12" customWidth="1"/>
    <col min="8640" max="8867" width="11.28515625" style="12"/>
    <col min="8868" max="8868" width="13.7109375" style="12" customWidth="1"/>
    <col min="8869" max="8869" width="8.7109375" style="12" customWidth="1"/>
    <col min="8870" max="8870" width="9.7109375" style="12" customWidth="1"/>
    <col min="8871" max="8872" width="8.7109375" style="12" customWidth="1"/>
    <col min="8873" max="8873" width="9.7109375" style="12" customWidth="1"/>
    <col min="8874" max="8876" width="8.7109375" style="12" customWidth="1"/>
    <col min="8877" max="8877" width="8.85546875" style="12" customWidth="1"/>
    <col min="8878" max="8884" width="8.7109375" style="12" customWidth="1"/>
    <col min="8885" max="8885" width="10.28515625" style="12" customWidth="1"/>
    <col min="8886" max="8886" width="8.7109375" style="12" customWidth="1"/>
    <col min="8887" max="8887" width="9.85546875" style="12" customWidth="1"/>
    <col min="8888" max="8888" width="11.28515625" style="12" customWidth="1"/>
    <col min="8889" max="8889" width="13" style="12" customWidth="1"/>
    <col min="8890" max="8890" width="11.28515625" style="12" customWidth="1"/>
    <col min="8891" max="8891" width="27.140625" style="12" customWidth="1"/>
    <col min="8892" max="8892" width="11.28515625" style="12"/>
    <col min="8893" max="8893" width="15.85546875" style="12" customWidth="1"/>
    <col min="8894" max="8894" width="9.7109375" style="12" customWidth="1"/>
    <col min="8895" max="8895" width="12.28515625" style="12" customWidth="1"/>
    <col min="8896" max="9123" width="11.28515625" style="12"/>
    <col min="9124" max="9124" width="13.7109375" style="12" customWidth="1"/>
    <col min="9125" max="9125" width="8.7109375" style="12" customWidth="1"/>
    <col min="9126" max="9126" width="9.7109375" style="12" customWidth="1"/>
    <col min="9127" max="9128" width="8.7109375" style="12" customWidth="1"/>
    <col min="9129" max="9129" width="9.7109375" style="12" customWidth="1"/>
    <col min="9130" max="9132" width="8.7109375" style="12" customWidth="1"/>
    <col min="9133" max="9133" width="8.85546875" style="12" customWidth="1"/>
    <col min="9134" max="9140" width="8.7109375" style="12" customWidth="1"/>
    <col min="9141" max="9141" width="10.28515625" style="12" customWidth="1"/>
    <col min="9142" max="9142" width="8.7109375" style="12" customWidth="1"/>
    <col min="9143" max="9143" width="9.85546875" style="12" customWidth="1"/>
    <col min="9144" max="9144" width="11.28515625" style="12" customWidth="1"/>
    <col min="9145" max="9145" width="13" style="12" customWidth="1"/>
    <col min="9146" max="9146" width="11.28515625" style="12" customWidth="1"/>
    <col min="9147" max="9147" width="27.140625" style="12" customWidth="1"/>
    <col min="9148" max="9148" width="11.28515625" style="12"/>
    <col min="9149" max="9149" width="15.85546875" style="12" customWidth="1"/>
    <col min="9150" max="9150" width="9.7109375" style="12" customWidth="1"/>
    <col min="9151" max="9151" width="12.28515625" style="12" customWidth="1"/>
    <col min="9152" max="9379" width="11.28515625" style="12"/>
    <col min="9380" max="9380" width="13.7109375" style="12" customWidth="1"/>
    <col min="9381" max="9381" width="8.7109375" style="12" customWidth="1"/>
    <col min="9382" max="9382" width="9.7109375" style="12" customWidth="1"/>
    <col min="9383" max="9384" width="8.7109375" style="12" customWidth="1"/>
    <col min="9385" max="9385" width="9.7109375" style="12" customWidth="1"/>
    <col min="9386" max="9388" width="8.7109375" style="12" customWidth="1"/>
    <col min="9389" max="9389" width="8.85546875" style="12" customWidth="1"/>
    <col min="9390" max="9396" width="8.7109375" style="12" customWidth="1"/>
    <col min="9397" max="9397" width="10.28515625" style="12" customWidth="1"/>
    <col min="9398" max="9398" width="8.7109375" style="12" customWidth="1"/>
    <col min="9399" max="9399" width="9.85546875" style="12" customWidth="1"/>
    <col min="9400" max="9400" width="11.28515625" style="12" customWidth="1"/>
    <col min="9401" max="9401" width="13" style="12" customWidth="1"/>
    <col min="9402" max="9402" width="11.28515625" style="12" customWidth="1"/>
    <col min="9403" max="9403" width="27.140625" style="12" customWidth="1"/>
    <col min="9404" max="9404" width="11.28515625" style="12"/>
    <col min="9405" max="9405" width="15.85546875" style="12" customWidth="1"/>
    <col min="9406" max="9406" width="9.7109375" style="12" customWidth="1"/>
    <col min="9407" max="9407" width="12.28515625" style="12" customWidth="1"/>
    <col min="9408" max="9635" width="11.28515625" style="12"/>
    <col min="9636" max="9636" width="13.7109375" style="12" customWidth="1"/>
    <col min="9637" max="9637" width="8.7109375" style="12" customWidth="1"/>
    <col min="9638" max="9638" width="9.7109375" style="12" customWidth="1"/>
    <col min="9639" max="9640" width="8.7109375" style="12" customWidth="1"/>
    <col min="9641" max="9641" width="9.7109375" style="12" customWidth="1"/>
    <col min="9642" max="9644" width="8.7109375" style="12" customWidth="1"/>
    <col min="9645" max="9645" width="8.85546875" style="12" customWidth="1"/>
    <col min="9646" max="9652" width="8.7109375" style="12" customWidth="1"/>
    <col min="9653" max="9653" width="10.28515625" style="12" customWidth="1"/>
    <col min="9654" max="9654" width="8.7109375" style="12" customWidth="1"/>
    <col min="9655" max="9655" width="9.85546875" style="12" customWidth="1"/>
    <col min="9656" max="9656" width="11.28515625" style="12" customWidth="1"/>
    <col min="9657" max="9657" width="13" style="12" customWidth="1"/>
    <col min="9658" max="9658" width="11.28515625" style="12" customWidth="1"/>
    <col min="9659" max="9659" width="27.140625" style="12" customWidth="1"/>
    <col min="9660" max="9660" width="11.28515625" style="12"/>
    <col min="9661" max="9661" width="15.85546875" style="12" customWidth="1"/>
    <col min="9662" max="9662" width="9.7109375" style="12" customWidth="1"/>
    <col min="9663" max="9663" width="12.28515625" style="12" customWidth="1"/>
    <col min="9664" max="9891" width="11.28515625" style="12"/>
    <col min="9892" max="9892" width="13.7109375" style="12" customWidth="1"/>
    <col min="9893" max="9893" width="8.7109375" style="12" customWidth="1"/>
    <col min="9894" max="9894" width="9.7109375" style="12" customWidth="1"/>
    <col min="9895" max="9896" width="8.7109375" style="12" customWidth="1"/>
    <col min="9897" max="9897" width="9.7109375" style="12" customWidth="1"/>
    <col min="9898" max="9900" width="8.7109375" style="12" customWidth="1"/>
    <col min="9901" max="9901" width="8.85546875" style="12" customWidth="1"/>
    <col min="9902" max="9908" width="8.7109375" style="12" customWidth="1"/>
    <col min="9909" max="9909" width="10.28515625" style="12" customWidth="1"/>
    <col min="9910" max="9910" width="8.7109375" style="12" customWidth="1"/>
    <col min="9911" max="9911" width="9.85546875" style="12" customWidth="1"/>
    <col min="9912" max="9912" width="11.28515625" style="12" customWidth="1"/>
    <col min="9913" max="9913" width="13" style="12" customWidth="1"/>
    <col min="9914" max="9914" width="11.28515625" style="12" customWidth="1"/>
    <col min="9915" max="9915" width="27.140625" style="12" customWidth="1"/>
    <col min="9916" max="9916" width="11.28515625" style="12"/>
    <col min="9917" max="9917" width="15.85546875" style="12" customWidth="1"/>
    <col min="9918" max="9918" width="9.7109375" style="12" customWidth="1"/>
    <col min="9919" max="9919" width="12.28515625" style="12" customWidth="1"/>
    <col min="9920" max="10147" width="11.28515625" style="12"/>
    <col min="10148" max="10148" width="13.7109375" style="12" customWidth="1"/>
    <col min="10149" max="10149" width="8.7109375" style="12" customWidth="1"/>
    <col min="10150" max="10150" width="9.7109375" style="12" customWidth="1"/>
    <col min="10151" max="10152" width="8.7109375" style="12" customWidth="1"/>
    <col min="10153" max="10153" width="9.7109375" style="12" customWidth="1"/>
    <col min="10154" max="10156" width="8.7109375" style="12" customWidth="1"/>
    <col min="10157" max="10157" width="8.85546875" style="12" customWidth="1"/>
    <col min="10158" max="10164" width="8.7109375" style="12" customWidth="1"/>
    <col min="10165" max="10165" width="10.28515625" style="12" customWidth="1"/>
    <col min="10166" max="10166" width="8.7109375" style="12" customWidth="1"/>
    <col min="10167" max="10167" width="9.85546875" style="12" customWidth="1"/>
    <col min="10168" max="10168" width="11.28515625" style="12" customWidth="1"/>
    <col min="10169" max="10169" width="13" style="12" customWidth="1"/>
    <col min="10170" max="10170" width="11.28515625" style="12" customWidth="1"/>
    <col min="10171" max="10171" width="27.140625" style="12" customWidth="1"/>
    <col min="10172" max="10172" width="11.28515625" style="12"/>
    <col min="10173" max="10173" width="15.85546875" style="12" customWidth="1"/>
    <col min="10174" max="10174" width="9.7109375" style="12" customWidth="1"/>
    <col min="10175" max="10175" width="12.28515625" style="12" customWidth="1"/>
    <col min="10176" max="10403" width="11.28515625" style="12"/>
    <col min="10404" max="10404" width="13.7109375" style="12" customWidth="1"/>
    <col min="10405" max="10405" width="8.7109375" style="12" customWidth="1"/>
    <col min="10406" max="10406" width="9.7109375" style="12" customWidth="1"/>
    <col min="10407" max="10408" width="8.7109375" style="12" customWidth="1"/>
    <col min="10409" max="10409" width="9.7109375" style="12" customWidth="1"/>
    <col min="10410" max="10412" width="8.7109375" style="12" customWidth="1"/>
    <col min="10413" max="10413" width="8.85546875" style="12" customWidth="1"/>
    <col min="10414" max="10420" width="8.7109375" style="12" customWidth="1"/>
    <col min="10421" max="10421" width="10.28515625" style="12" customWidth="1"/>
    <col min="10422" max="10422" width="8.7109375" style="12" customWidth="1"/>
    <col min="10423" max="10423" width="9.85546875" style="12" customWidth="1"/>
    <col min="10424" max="10424" width="11.28515625" style="12" customWidth="1"/>
    <col min="10425" max="10425" width="13" style="12" customWidth="1"/>
    <col min="10426" max="10426" width="11.28515625" style="12" customWidth="1"/>
    <col min="10427" max="10427" width="27.140625" style="12" customWidth="1"/>
    <col min="10428" max="10428" width="11.28515625" style="12"/>
    <col min="10429" max="10429" width="15.85546875" style="12" customWidth="1"/>
    <col min="10430" max="10430" width="9.7109375" style="12" customWidth="1"/>
    <col min="10431" max="10431" width="12.28515625" style="12" customWidth="1"/>
    <col min="10432" max="10659" width="11.28515625" style="12"/>
    <col min="10660" max="10660" width="13.7109375" style="12" customWidth="1"/>
    <col min="10661" max="10661" width="8.7109375" style="12" customWidth="1"/>
    <col min="10662" max="10662" width="9.7109375" style="12" customWidth="1"/>
    <col min="10663" max="10664" width="8.7109375" style="12" customWidth="1"/>
    <col min="10665" max="10665" width="9.7109375" style="12" customWidth="1"/>
    <col min="10666" max="10668" width="8.7109375" style="12" customWidth="1"/>
    <col min="10669" max="10669" width="8.85546875" style="12" customWidth="1"/>
    <col min="10670" max="10676" width="8.7109375" style="12" customWidth="1"/>
    <col min="10677" max="10677" width="10.28515625" style="12" customWidth="1"/>
    <col min="10678" max="10678" width="8.7109375" style="12" customWidth="1"/>
    <col min="10679" max="10679" width="9.85546875" style="12" customWidth="1"/>
    <col min="10680" max="10680" width="11.28515625" style="12" customWidth="1"/>
    <col min="10681" max="10681" width="13" style="12" customWidth="1"/>
    <col min="10682" max="10682" width="11.28515625" style="12" customWidth="1"/>
    <col min="10683" max="10683" width="27.140625" style="12" customWidth="1"/>
    <col min="10684" max="10684" width="11.28515625" style="12"/>
    <col min="10685" max="10685" width="15.85546875" style="12" customWidth="1"/>
    <col min="10686" max="10686" width="9.7109375" style="12" customWidth="1"/>
    <col min="10687" max="10687" width="12.28515625" style="12" customWidth="1"/>
    <col min="10688" max="10915" width="11.28515625" style="12"/>
    <col min="10916" max="10916" width="13.7109375" style="12" customWidth="1"/>
    <col min="10917" max="10917" width="8.7109375" style="12" customWidth="1"/>
    <col min="10918" max="10918" width="9.7109375" style="12" customWidth="1"/>
    <col min="10919" max="10920" width="8.7109375" style="12" customWidth="1"/>
    <col min="10921" max="10921" width="9.7109375" style="12" customWidth="1"/>
    <col min="10922" max="10924" width="8.7109375" style="12" customWidth="1"/>
    <col min="10925" max="10925" width="8.85546875" style="12" customWidth="1"/>
    <col min="10926" max="10932" width="8.7109375" style="12" customWidth="1"/>
    <col min="10933" max="10933" width="10.28515625" style="12" customWidth="1"/>
    <col min="10934" max="10934" width="8.7109375" style="12" customWidth="1"/>
    <col min="10935" max="10935" width="9.85546875" style="12" customWidth="1"/>
    <col min="10936" max="10936" width="11.28515625" style="12" customWidth="1"/>
    <col min="10937" max="10937" width="13" style="12" customWidth="1"/>
    <col min="10938" max="10938" width="11.28515625" style="12" customWidth="1"/>
    <col min="10939" max="10939" width="27.140625" style="12" customWidth="1"/>
    <col min="10940" max="10940" width="11.28515625" style="12"/>
    <col min="10941" max="10941" width="15.85546875" style="12" customWidth="1"/>
    <col min="10942" max="10942" width="9.7109375" style="12" customWidth="1"/>
    <col min="10943" max="10943" width="12.28515625" style="12" customWidth="1"/>
    <col min="10944" max="11171" width="11.28515625" style="12"/>
    <col min="11172" max="11172" width="13.7109375" style="12" customWidth="1"/>
    <col min="11173" max="11173" width="8.7109375" style="12" customWidth="1"/>
    <col min="11174" max="11174" width="9.7109375" style="12" customWidth="1"/>
    <col min="11175" max="11176" width="8.7109375" style="12" customWidth="1"/>
    <col min="11177" max="11177" width="9.7109375" style="12" customWidth="1"/>
    <col min="11178" max="11180" width="8.7109375" style="12" customWidth="1"/>
    <col min="11181" max="11181" width="8.85546875" style="12" customWidth="1"/>
    <col min="11182" max="11188" width="8.7109375" style="12" customWidth="1"/>
    <col min="11189" max="11189" width="10.28515625" style="12" customWidth="1"/>
    <col min="11190" max="11190" width="8.7109375" style="12" customWidth="1"/>
    <col min="11191" max="11191" width="9.85546875" style="12" customWidth="1"/>
    <col min="11192" max="11192" width="11.28515625" style="12" customWidth="1"/>
    <col min="11193" max="11193" width="13" style="12" customWidth="1"/>
    <col min="11194" max="11194" width="11.28515625" style="12" customWidth="1"/>
    <col min="11195" max="11195" width="27.140625" style="12" customWidth="1"/>
    <col min="11196" max="11196" width="11.28515625" style="12"/>
    <col min="11197" max="11197" width="15.85546875" style="12" customWidth="1"/>
    <col min="11198" max="11198" width="9.7109375" style="12" customWidth="1"/>
    <col min="11199" max="11199" width="12.28515625" style="12" customWidth="1"/>
    <col min="11200" max="11427" width="11.28515625" style="12"/>
    <col min="11428" max="11428" width="13.7109375" style="12" customWidth="1"/>
    <col min="11429" max="11429" width="8.7109375" style="12" customWidth="1"/>
    <col min="11430" max="11430" width="9.7109375" style="12" customWidth="1"/>
    <col min="11431" max="11432" width="8.7109375" style="12" customWidth="1"/>
    <col min="11433" max="11433" width="9.7109375" style="12" customWidth="1"/>
    <col min="11434" max="11436" width="8.7109375" style="12" customWidth="1"/>
    <col min="11437" max="11437" width="8.85546875" style="12" customWidth="1"/>
    <col min="11438" max="11444" width="8.7109375" style="12" customWidth="1"/>
    <col min="11445" max="11445" width="10.28515625" style="12" customWidth="1"/>
    <col min="11446" max="11446" width="8.7109375" style="12" customWidth="1"/>
    <col min="11447" max="11447" width="9.85546875" style="12" customWidth="1"/>
    <col min="11448" max="11448" width="11.28515625" style="12" customWidth="1"/>
    <col min="11449" max="11449" width="13" style="12" customWidth="1"/>
    <col min="11450" max="11450" width="11.28515625" style="12" customWidth="1"/>
    <col min="11451" max="11451" width="27.140625" style="12" customWidth="1"/>
    <col min="11452" max="11452" width="11.28515625" style="12"/>
    <col min="11453" max="11453" width="15.85546875" style="12" customWidth="1"/>
    <col min="11454" max="11454" width="9.7109375" style="12" customWidth="1"/>
    <col min="11455" max="11455" width="12.28515625" style="12" customWidth="1"/>
    <col min="11456" max="11683" width="11.28515625" style="12"/>
    <col min="11684" max="11684" width="13.7109375" style="12" customWidth="1"/>
    <col min="11685" max="11685" width="8.7109375" style="12" customWidth="1"/>
    <col min="11686" max="11686" width="9.7109375" style="12" customWidth="1"/>
    <col min="11687" max="11688" width="8.7109375" style="12" customWidth="1"/>
    <col min="11689" max="11689" width="9.7109375" style="12" customWidth="1"/>
    <col min="11690" max="11692" width="8.7109375" style="12" customWidth="1"/>
    <col min="11693" max="11693" width="8.85546875" style="12" customWidth="1"/>
    <col min="11694" max="11700" width="8.7109375" style="12" customWidth="1"/>
    <col min="11701" max="11701" width="10.28515625" style="12" customWidth="1"/>
    <col min="11702" max="11702" width="8.7109375" style="12" customWidth="1"/>
    <col min="11703" max="11703" width="9.85546875" style="12" customWidth="1"/>
    <col min="11704" max="11704" width="11.28515625" style="12" customWidth="1"/>
    <col min="11705" max="11705" width="13" style="12" customWidth="1"/>
    <col min="11706" max="11706" width="11.28515625" style="12" customWidth="1"/>
    <col min="11707" max="11707" width="27.140625" style="12" customWidth="1"/>
    <col min="11708" max="11708" width="11.28515625" style="12"/>
    <col min="11709" max="11709" width="15.85546875" style="12" customWidth="1"/>
    <col min="11710" max="11710" width="9.7109375" style="12" customWidth="1"/>
    <col min="11711" max="11711" width="12.28515625" style="12" customWidth="1"/>
    <col min="11712" max="11939" width="11.28515625" style="12"/>
    <col min="11940" max="11940" width="13.7109375" style="12" customWidth="1"/>
    <col min="11941" max="11941" width="8.7109375" style="12" customWidth="1"/>
    <col min="11942" max="11942" width="9.7109375" style="12" customWidth="1"/>
    <col min="11943" max="11944" width="8.7109375" style="12" customWidth="1"/>
    <col min="11945" max="11945" width="9.7109375" style="12" customWidth="1"/>
    <col min="11946" max="11948" width="8.7109375" style="12" customWidth="1"/>
    <col min="11949" max="11949" width="8.85546875" style="12" customWidth="1"/>
    <col min="11950" max="11956" width="8.7109375" style="12" customWidth="1"/>
    <col min="11957" max="11957" width="10.28515625" style="12" customWidth="1"/>
    <col min="11958" max="11958" width="8.7109375" style="12" customWidth="1"/>
    <col min="11959" max="11959" width="9.85546875" style="12" customWidth="1"/>
    <col min="11960" max="11960" width="11.28515625" style="12" customWidth="1"/>
    <col min="11961" max="11961" width="13" style="12" customWidth="1"/>
    <col min="11962" max="11962" width="11.28515625" style="12" customWidth="1"/>
    <col min="11963" max="11963" width="27.140625" style="12" customWidth="1"/>
    <col min="11964" max="11964" width="11.28515625" style="12"/>
    <col min="11965" max="11965" width="15.85546875" style="12" customWidth="1"/>
    <col min="11966" max="11966" width="9.7109375" style="12" customWidth="1"/>
    <col min="11967" max="11967" width="12.28515625" style="12" customWidth="1"/>
    <col min="11968" max="12195" width="11.28515625" style="12"/>
    <col min="12196" max="12196" width="13.7109375" style="12" customWidth="1"/>
    <col min="12197" max="12197" width="8.7109375" style="12" customWidth="1"/>
    <col min="12198" max="12198" width="9.7109375" style="12" customWidth="1"/>
    <col min="12199" max="12200" width="8.7109375" style="12" customWidth="1"/>
    <col min="12201" max="12201" width="9.7109375" style="12" customWidth="1"/>
    <col min="12202" max="12204" width="8.7109375" style="12" customWidth="1"/>
    <col min="12205" max="12205" width="8.85546875" style="12" customWidth="1"/>
    <col min="12206" max="12212" width="8.7109375" style="12" customWidth="1"/>
    <col min="12213" max="12213" width="10.28515625" style="12" customWidth="1"/>
    <col min="12214" max="12214" width="8.7109375" style="12" customWidth="1"/>
    <col min="12215" max="12215" width="9.85546875" style="12" customWidth="1"/>
    <col min="12216" max="12216" width="11.28515625" style="12" customWidth="1"/>
    <col min="12217" max="12217" width="13" style="12" customWidth="1"/>
    <col min="12218" max="12218" width="11.28515625" style="12" customWidth="1"/>
    <col min="12219" max="12219" width="27.140625" style="12" customWidth="1"/>
    <col min="12220" max="12220" width="11.28515625" style="12"/>
    <col min="12221" max="12221" width="15.85546875" style="12" customWidth="1"/>
    <col min="12222" max="12222" width="9.7109375" style="12" customWidth="1"/>
    <col min="12223" max="12223" width="12.28515625" style="12" customWidth="1"/>
    <col min="12224" max="12451" width="11.28515625" style="12"/>
    <col min="12452" max="12452" width="13.7109375" style="12" customWidth="1"/>
    <col min="12453" max="12453" width="8.7109375" style="12" customWidth="1"/>
    <col min="12454" max="12454" width="9.7109375" style="12" customWidth="1"/>
    <col min="12455" max="12456" width="8.7109375" style="12" customWidth="1"/>
    <col min="12457" max="12457" width="9.7109375" style="12" customWidth="1"/>
    <col min="12458" max="12460" width="8.7109375" style="12" customWidth="1"/>
    <col min="12461" max="12461" width="8.85546875" style="12" customWidth="1"/>
    <col min="12462" max="12468" width="8.7109375" style="12" customWidth="1"/>
    <col min="12469" max="12469" width="10.28515625" style="12" customWidth="1"/>
    <col min="12470" max="12470" width="8.7109375" style="12" customWidth="1"/>
    <col min="12471" max="12471" width="9.85546875" style="12" customWidth="1"/>
    <col min="12472" max="12472" width="11.28515625" style="12" customWidth="1"/>
    <col min="12473" max="12473" width="13" style="12" customWidth="1"/>
    <col min="12474" max="12474" width="11.28515625" style="12" customWidth="1"/>
    <col min="12475" max="12475" width="27.140625" style="12" customWidth="1"/>
    <col min="12476" max="12476" width="11.28515625" style="12"/>
    <col min="12477" max="12477" width="15.85546875" style="12" customWidth="1"/>
    <col min="12478" max="12478" width="9.7109375" style="12" customWidth="1"/>
    <col min="12479" max="12479" width="12.28515625" style="12" customWidth="1"/>
    <col min="12480" max="12707" width="11.28515625" style="12"/>
    <col min="12708" max="12708" width="13.7109375" style="12" customWidth="1"/>
    <col min="12709" max="12709" width="8.7109375" style="12" customWidth="1"/>
    <col min="12710" max="12710" width="9.7109375" style="12" customWidth="1"/>
    <col min="12711" max="12712" width="8.7109375" style="12" customWidth="1"/>
    <col min="12713" max="12713" width="9.7109375" style="12" customWidth="1"/>
    <col min="12714" max="12716" width="8.7109375" style="12" customWidth="1"/>
    <col min="12717" max="12717" width="8.85546875" style="12" customWidth="1"/>
    <col min="12718" max="12724" width="8.7109375" style="12" customWidth="1"/>
    <col min="12725" max="12725" width="10.28515625" style="12" customWidth="1"/>
    <col min="12726" max="12726" width="8.7109375" style="12" customWidth="1"/>
    <col min="12727" max="12727" width="9.85546875" style="12" customWidth="1"/>
    <col min="12728" max="12728" width="11.28515625" style="12" customWidth="1"/>
    <col min="12729" max="12729" width="13" style="12" customWidth="1"/>
    <col min="12730" max="12730" width="11.28515625" style="12" customWidth="1"/>
    <col min="12731" max="12731" width="27.140625" style="12" customWidth="1"/>
    <col min="12732" max="12732" width="11.28515625" style="12"/>
    <col min="12733" max="12733" width="15.85546875" style="12" customWidth="1"/>
    <col min="12734" max="12734" width="9.7109375" style="12" customWidth="1"/>
    <col min="12735" max="12735" width="12.28515625" style="12" customWidth="1"/>
    <col min="12736" max="12963" width="11.28515625" style="12"/>
    <col min="12964" max="12964" width="13.7109375" style="12" customWidth="1"/>
    <col min="12965" max="12965" width="8.7109375" style="12" customWidth="1"/>
    <col min="12966" max="12966" width="9.7109375" style="12" customWidth="1"/>
    <col min="12967" max="12968" width="8.7109375" style="12" customWidth="1"/>
    <col min="12969" max="12969" width="9.7109375" style="12" customWidth="1"/>
    <col min="12970" max="12972" width="8.7109375" style="12" customWidth="1"/>
    <col min="12973" max="12973" width="8.85546875" style="12" customWidth="1"/>
    <col min="12974" max="12980" width="8.7109375" style="12" customWidth="1"/>
    <col min="12981" max="12981" width="10.28515625" style="12" customWidth="1"/>
    <col min="12982" max="12982" width="8.7109375" style="12" customWidth="1"/>
    <col min="12983" max="12983" width="9.85546875" style="12" customWidth="1"/>
    <col min="12984" max="12984" width="11.28515625" style="12" customWidth="1"/>
    <col min="12985" max="12985" width="13" style="12" customWidth="1"/>
    <col min="12986" max="12986" width="11.28515625" style="12" customWidth="1"/>
    <col min="12987" max="12987" width="27.140625" style="12" customWidth="1"/>
    <col min="12988" max="12988" width="11.28515625" style="12"/>
    <col min="12989" max="12989" width="15.85546875" style="12" customWidth="1"/>
    <col min="12990" max="12990" width="9.7109375" style="12" customWidth="1"/>
    <col min="12991" max="12991" width="12.28515625" style="12" customWidth="1"/>
    <col min="12992" max="13219" width="11.28515625" style="12"/>
    <col min="13220" max="13220" width="13.7109375" style="12" customWidth="1"/>
    <col min="13221" max="13221" width="8.7109375" style="12" customWidth="1"/>
    <col min="13222" max="13222" width="9.7109375" style="12" customWidth="1"/>
    <col min="13223" max="13224" width="8.7109375" style="12" customWidth="1"/>
    <col min="13225" max="13225" width="9.7109375" style="12" customWidth="1"/>
    <col min="13226" max="13228" width="8.7109375" style="12" customWidth="1"/>
    <col min="13229" max="13229" width="8.85546875" style="12" customWidth="1"/>
    <col min="13230" max="13236" width="8.7109375" style="12" customWidth="1"/>
    <col min="13237" max="13237" width="10.28515625" style="12" customWidth="1"/>
    <col min="13238" max="13238" width="8.7109375" style="12" customWidth="1"/>
    <col min="13239" max="13239" width="9.85546875" style="12" customWidth="1"/>
    <col min="13240" max="13240" width="11.28515625" style="12" customWidth="1"/>
    <col min="13241" max="13241" width="13" style="12" customWidth="1"/>
    <col min="13242" max="13242" width="11.28515625" style="12" customWidth="1"/>
    <col min="13243" max="13243" width="27.140625" style="12" customWidth="1"/>
    <col min="13244" max="13244" width="11.28515625" style="12"/>
    <col min="13245" max="13245" width="15.85546875" style="12" customWidth="1"/>
    <col min="13246" max="13246" width="9.7109375" style="12" customWidth="1"/>
    <col min="13247" max="13247" width="12.28515625" style="12" customWidth="1"/>
    <col min="13248" max="13475" width="11.28515625" style="12"/>
    <col min="13476" max="13476" width="13.7109375" style="12" customWidth="1"/>
    <col min="13477" max="13477" width="8.7109375" style="12" customWidth="1"/>
    <col min="13478" max="13478" width="9.7109375" style="12" customWidth="1"/>
    <col min="13479" max="13480" width="8.7109375" style="12" customWidth="1"/>
    <col min="13481" max="13481" width="9.7109375" style="12" customWidth="1"/>
    <col min="13482" max="13484" width="8.7109375" style="12" customWidth="1"/>
    <col min="13485" max="13485" width="8.85546875" style="12" customWidth="1"/>
    <col min="13486" max="13492" width="8.7109375" style="12" customWidth="1"/>
    <col min="13493" max="13493" width="10.28515625" style="12" customWidth="1"/>
    <col min="13494" max="13494" width="8.7109375" style="12" customWidth="1"/>
    <col min="13495" max="13495" width="9.85546875" style="12" customWidth="1"/>
    <col min="13496" max="13496" width="11.28515625" style="12" customWidth="1"/>
    <col min="13497" max="13497" width="13" style="12" customWidth="1"/>
    <col min="13498" max="13498" width="11.28515625" style="12" customWidth="1"/>
    <col min="13499" max="13499" width="27.140625" style="12" customWidth="1"/>
    <col min="13500" max="13500" width="11.28515625" style="12"/>
    <col min="13501" max="13501" width="15.85546875" style="12" customWidth="1"/>
    <col min="13502" max="13502" width="9.7109375" style="12" customWidth="1"/>
    <col min="13503" max="13503" width="12.28515625" style="12" customWidth="1"/>
    <col min="13504" max="13731" width="11.28515625" style="12"/>
    <col min="13732" max="13732" width="13.7109375" style="12" customWidth="1"/>
    <col min="13733" max="13733" width="8.7109375" style="12" customWidth="1"/>
    <col min="13734" max="13734" width="9.7109375" style="12" customWidth="1"/>
    <col min="13735" max="13736" width="8.7109375" style="12" customWidth="1"/>
    <col min="13737" max="13737" width="9.7109375" style="12" customWidth="1"/>
    <col min="13738" max="13740" width="8.7109375" style="12" customWidth="1"/>
    <col min="13741" max="13741" width="8.85546875" style="12" customWidth="1"/>
    <col min="13742" max="13748" width="8.7109375" style="12" customWidth="1"/>
    <col min="13749" max="13749" width="10.28515625" style="12" customWidth="1"/>
    <col min="13750" max="13750" width="8.7109375" style="12" customWidth="1"/>
    <col min="13751" max="13751" width="9.85546875" style="12" customWidth="1"/>
    <col min="13752" max="13752" width="11.28515625" style="12" customWidth="1"/>
    <col min="13753" max="13753" width="13" style="12" customWidth="1"/>
    <col min="13754" max="13754" width="11.28515625" style="12" customWidth="1"/>
    <col min="13755" max="13755" width="27.140625" style="12" customWidth="1"/>
    <col min="13756" max="13756" width="11.28515625" style="12"/>
    <col min="13757" max="13757" width="15.85546875" style="12" customWidth="1"/>
    <col min="13758" max="13758" width="9.7109375" style="12" customWidth="1"/>
    <col min="13759" max="13759" width="12.28515625" style="12" customWidth="1"/>
    <col min="13760" max="13987" width="11.28515625" style="12"/>
    <col min="13988" max="13988" width="13.7109375" style="12" customWidth="1"/>
    <col min="13989" max="13989" width="8.7109375" style="12" customWidth="1"/>
    <col min="13990" max="13990" width="9.7109375" style="12" customWidth="1"/>
    <col min="13991" max="13992" width="8.7109375" style="12" customWidth="1"/>
    <col min="13993" max="13993" width="9.7109375" style="12" customWidth="1"/>
    <col min="13994" max="13996" width="8.7109375" style="12" customWidth="1"/>
    <col min="13997" max="13997" width="8.85546875" style="12" customWidth="1"/>
    <col min="13998" max="14004" width="8.7109375" style="12" customWidth="1"/>
    <col min="14005" max="14005" width="10.28515625" style="12" customWidth="1"/>
    <col min="14006" max="14006" width="8.7109375" style="12" customWidth="1"/>
    <col min="14007" max="14007" width="9.85546875" style="12" customWidth="1"/>
    <col min="14008" max="14008" width="11.28515625" style="12" customWidth="1"/>
    <col min="14009" max="14009" width="13" style="12" customWidth="1"/>
    <col min="14010" max="14010" width="11.28515625" style="12" customWidth="1"/>
    <col min="14011" max="14011" width="27.140625" style="12" customWidth="1"/>
    <col min="14012" max="14012" width="11.28515625" style="12"/>
    <col min="14013" max="14013" width="15.85546875" style="12" customWidth="1"/>
    <col min="14014" max="14014" width="9.7109375" style="12" customWidth="1"/>
    <col min="14015" max="14015" width="12.28515625" style="12" customWidth="1"/>
    <col min="14016" max="14243" width="11.28515625" style="12"/>
    <col min="14244" max="14244" width="13.7109375" style="12" customWidth="1"/>
    <col min="14245" max="14245" width="8.7109375" style="12" customWidth="1"/>
    <col min="14246" max="14246" width="9.7109375" style="12" customWidth="1"/>
    <col min="14247" max="14248" width="8.7109375" style="12" customWidth="1"/>
    <col min="14249" max="14249" width="9.7109375" style="12" customWidth="1"/>
    <col min="14250" max="14252" width="8.7109375" style="12" customWidth="1"/>
    <col min="14253" max="14253" width="8.85546875" style="12" customWidth="1"/>
    <col min="14254" max="14260" width="8.7109375" style="12" customWidth="1"/>
    <col min="14261" max="14261" width="10.28515625" style="12" customWidth="1"/>
    <col min="14262" max="14262" width="8.7109375" style="12" customWidth="1"/>
    <col min="14263" max="14263" width="9.85546875" style="12" customWidth="1"/>
    <col min="14264" max="14264" width="11.28515625" style="12" customWidth="1"/>
    <col min="14265" max="14265" width="13" style="12" customWidth="1"/>
    <col min="14266" max="14266" width="11.28515625" style="12" customWidth="1"/>
    <col min="14267" max="14267" width="27.140625" style="12" customWidth="1"/>
    <col min="14268" max="14268" width="11.28515625" style="12"/>
    <col min="14269" max="14269" width="15.85546875" style="12" customWidth="1"/>
    <col min="14270" max="14270" width="9.7109375" style="12" customWidth="1"/>
    <col min="14271" max="14271" width="12.28515625" style="12" customWidth="1"/>
    <col min="14272" max="14499" width="11.28515625" style="12"/>
    <col min="14500" max="14500" width="13.7109375" style="12" customWidth="1"/>
    <col min="14501" max="14501" width="8.7109375" style="12" customWidth="1"/>
    <col min="14502" max="14502" width="9.7109375" style="12" customWidth="1"/>
    <col min="14503" max="14504" width="8.7109375" style="12" customWidth="1"/>
    <col min="14505" max="14505" width="9.7109375" style="12" customWidth="1"/>
    <col min="14506" max="14508" width="8.7109375" style="12" customWidth="1"/>
    <col min="14509" max="14509" width="8.85546875" style="12" customWidth="1"/>
    <col min="14510" max="14516" width="8.7109375" style="12" customWidth="1"/>
    <col min="14517" max="14517" width="10.28515625" style="12" customWidth="1"/>
    <col min="14518" max="14518" width="8.7109375" style="12" customWidth="1"/>
    <col min="14519" max="14519" width="9.85546875" style="12" customWidth="1"/>
    <col min="14520" max="14520" width="11.28515625" style="12" customWidth="1"/>
    <col min="14521" max="14521" width="13" style="12" customWidth="1"/>
    <col min="14522" max="14522" width="11.28515625" style="12" customWidth="1"/>
    <col min="14523" max="14523" width="27.140625" style="12" customWidth="1"/>
    <col min="14524" max="14524" width="11.28515625" style="12"/>
    <col min="14525" max="14525" width="15.85546875" style="12" customWidth="1"/>
    <col min="14526" max="14526" width="9.7109375" style="12" customWidth="1"/>
    <col min="14527" max="14527" width="12.28515625" style="12" customWidth="1"/>
    <col min="14528" max="14755" width="11.28515625" style="12"/>
    <col min="14756" max="14756" width="13.7109375" style="12" customWidth="1"/>
    <col min="14757" max="14757" width="8.7109375" style="12" customWidth="1"/>
    <col min="14758" max="14758" width="9.7109375" style="12" customWidth="1"/>
    <col min="14759" max="14760" width="8.7109375" style="12" customWidth="1"/>
    <col min="14761" max="14761" width="9.7109375" style="12" customWidth="1"/>
    <col min="14762" max="14764" width="8.7109375" style="12" customWidth="1"/>
    <col min="14765" max="14765" width="8.85546875" style="12" customWidth="1"/>
    <col min="14766" max="14772" width="8.7109375" style="12" customWidth="1"/>
    <col min="14773" max="14773" width="10.28515625" style="12" customWidth="1"/>
    <col min="14774" max="14774" width="8.7109375" style="12" customWidth="1"/>
    <col min="14775" max="14775" width="9.85546875" style="12" customWidth="1"/>
    <col min="14776" max="14776" width="11.28515625" style="12" customWidth="1"/>
    <col min="14777" max="14777" width="13" style="12" customWidth="1"/>
    <col min="14778" max="14778" width="11.28515625" style="12" customWidth="1"/>
    <col min="14779" max="14779" width="27.140625" style="12" customWidth="1"/>
    <col min="14780" max="14780" width="11.28515625" style="12"/>
    <col min="14781" max="14781" width="15.85546875" style="12" customWidth="1"/>
    <col min="14782" max="14782" width="9.7109375" style="12" customWidth="1"/>
    <col min="14783" max="14783" width="12.28515625" style="12" customWidth="1"/>
    <col min="14784" max="15011" width="11.28515625" style="12"/>
    <col min="15012" max="15012" width="13.7109375" style="12" customWidth="1"/>
    <col min="15013" max="15013" width="8.7109375" style="12" customWidth="1"/>
    <col min="15014" max="15014" width="9.7109375" style="12" customWidth="1"/>
    <col min="15015" max="15016" width="8.7109375" style="12" customWidth="1"/>
    <col min="15017" max="15017" width="9.7109375" style="12" customWidth="1"/>
    <col min="15018" max="15020" width="8.7109375" style="12" customWidth="1"/>
    <col min="15021" max="15021" width="8.85546875" style="12" customWidth="1"/>
    <col min="15022" max="15028" width="8.7109375" style="12" customWidth="1"/>
    <col min="15029" max="15029" width="10.28515625" style="12" customWidth="1"/>
    <col min="15030" max="15030" width="8.7109375" style="12" customWidth="1"/>
    <col min="15031" max="15031" width="9.85546875" style="12" customWidth="1"/>
    <col min="15032" max="15032" width="11.28515625" style="12" customWidth="1"/>
    <col min="15033" max="15033" width="13" style="12" customWidth="1"/>
    <col min="15034" max="15034" width="11.28515625" style="12" customWidth="1"/>
    <col min="15035" max="15035" width="27.140625" style="12" customWidth="1"/>
    <col min="15036" max="15036" width="11.28515625" style="12"/>
    <col min="15037" max="15037" width="15.85546875" style="12" customWidth="1"/>
    <col min="15038" max="15038" width="9.7109375" style="12" customWidth="1"/>
    <col min="15039" max="15039" width="12.28515625" style="12" customWidth="1"/>
    <col min="15040" max="15267" width="11.28515625" style="12"/>
    <col min="15268" max="15268" width="13.7109375" style="12" customWidth="1"/>
    <col min="15269" max="15269" width="8.7109375" style="12" customWidth="1"/>
    <col min="15270" max="15270" width="9.7109375" style="12" customWidth="1"/>
    <col min="15271" max="15272" width="8.7109375" style="12" customWidth="1"/>
    <col min="15273" max="15273" width="9.7109375" style="12" customWidth="1"/>
    <col min="15274" max="15276" width="8.7109375" style="12" customWidth="1"/>
    <col min="15277" max="15277" width="8.85546875" style="12" customWidth="1"/>
    <col min="15278" max="15284" width="8.7109375" style="12" customWidth="1"/>
    <col min="15285" max="15285" width="10.28515625" style="12" customWidth="1"/>
    <col min="15286" max="15286" width="8.7109375" style="12" customWidth="1"/>
    <col min="15287" max="15287" width="9.85546875" style="12" customWidth="1"/>
    <col min="15288" max="15288" width="11.28515625" style="12" customWidth="1"/>
    <col min="15289" max="15289" width="13" style="12" customWidth="1"/>
    <col min="15290" max="15290" width="11.28515625" style="12" customWidth="1"/>
    <col min="15291" max="15291" width="27.140625" style="12" customWidth="1"/>
    <col min="15292" max="15292" width="11.28515625" style="12"/>
    <col min="15293" max="15293" width="15.85546875" style="12" customWidth="1"/>
    <col min="15294" max="15294" width="9.7109375" style="12" customWidth="1"/>
    <col min="15295" max="15295" width="12.28515625" style="12" customWidth="1"/>
    <col min="15296" max="15523" width="11.28515625" style="12"/>
    <col min="15524" max="15524" width="13.7109375" style="12" customWidth="1"/>
    <col min="15525" max="15525" width="8.7109375" style="12" customWidth="1"/>
    <col min="15526" max="15526" width="9.7109375" style="12" customWidth="1"/>
    <col min="15527" max="15528" width="8.7109375" style="12" customWidth="1"/>
    <col min="15529" max="15529" width="9.7109375" style="12" customWidth="1"/>
    <col min="15530" max="15532" width="8.7109375" style="12" customWidth="1"/>
    <col min="15533" max="15533" width="8.85546875" style="12" customWidth="1"/>
    <col min="15534" max="15540" width="8.7109375" style="12" customWidth="1"/>
    <col min="15541" max="15541" width="10.28515625" style="12" customWidth="1"/>
    <col min="15542" max="15542" width="8.7109375" style="12" customWidth="1"/>
    <col min="15543" max="15543" width="9.85546875" style="12" customWidth="1"/>
    <col min="15544" max="15544" width="11.28515625" style="12" customWidth="1"/>
    <col min="15545" max="15545" width="13" style="12" customWidth="1"/>
    <col min="15546" max="15546" width="11.28515625" style="12" customWidth="1"/>
    <col min="15547" max="15547" width="27.140625" style="12" customWidth="1"/>
    <col min="15548" max="15548" width="11.28515625" style="12"/>
    <col min="15549" max="15549" width="15.85546875" style="12" customWidth="1"/>
    <col min="15550" max="15550" width="9.7109375" style="12" customWidth="1"/>
    <col min="15551" max="15551" width="12.28515625" style="12" customWidth="1"/>
    <col min="15552" max="15779" width="11.28515625" style="12"/>
    <col min="15780" max="15780" width="13.7109375" style="12" customWidth="1"/>
    <col min="15781" max="15781" width="8.7109375" style="12" customWidth="1"/>
    <col min="15782" max="15782" width="9.7109375" style="12" customWidth="1"/>
    <col min="15783" max="15784" width="8.7109375" style="12" customWidth="1"/>
    <col min="15785" max="15785" width="9.7109375" style="12" customWidth="1"/>
    <col min="15786" max="15788" width="8.7109375" style="12" customWidth="1"/>
    <col min="15789" max="15789" width="8.85546875" style="12" customWidth="1"/>
    <col min="15790" max="15796" width="8.7109375" style="12" customWidth="1"/>
    <col min="15797" max="15797" width="10.28515625" style="12" customWidth="1"/>
    <col min="15798" max="15798" width="8.7109375" style="12" customWidth="1"/>
    <col min="15799" max="15799" width="9.85546875" style="12" customWidth="1"/>
    <col min="15800" max="15800" width="11.28515625" style="12" customWidth="1"/>
    <col min="15801" max="15801" width="13" style="12" customWidth="1"/>
    <col min="15802" max="15802" width="11.28515625" style="12" customWidth="1"/>
    <col min="15803" max="15803" width="27.140625" style="12" customWidth="1"/>
    <col min="15804" max="15804" width="11.28515625" style="12"/>
    <col min="15805" max="15805" width="15.85546875" style="12" customWidth="1"/>
    <col min="15806" max="15806" width="9.7109375" style="12" customWidth="1"/>
    <col min="15807" max="15807" width="12.28515625" style="12" customWidth="1"/>
    <col min="15808" max="16035" width="11.28515625" style="12"/>
    <col min="16036" max="16036" width="13.7109375" style="12" customWidth="1"/>
    <col min="16037" max="16037" width="8.7109375" style="12" customWidth="1"/>
    <col min="16038" max="16038" width="9.7109375" style="12" customWidth="1"/>
    <col min="16039" max="16040" width="8.7109375" style="12" customWidth="1"/>
    <col min="16041" max="16041" width="9.7109375" style="12" customWidth="1"/>
    <col min="16042" max="16044" width="8.7109375" style="12" customWidth="1"/>
    <col min="16045" max="16045" width="8.85546875" style="12" customWidth="1"/>
    <col min="16046" max="16052" width="8.7109375" style="12" customWidth="1"/>
    <col min="16053" max="16053" width="10.28515625" style="12" customWidth="1"/>
    <col min="16054" max="16054" width="8.7109375" style="12" customWidth="1"/>
    <col min="16055" max="16055" width="9.85546875" style="12" customWidth="1"/>
    <col min="16056" max="16056" width="11.28515625" style="12" customWidth="1"/>
    <col min="16057" max="16057" width="13" style="12" customWidth="1"/>
    <col min="16058" max="16058" width="11.28515625" style="12" customWidth="1"/>
    <col min="16059" max="16059" width="27.140625" style="12" customWidth="1"/>
    <col min="16060" max="16060" width="11.28515625" style="12"/>
    <col min="16061" max="16061" width="15.85546875" style="12" customWidth="1"/>
    <col min="16062" max="16062" width="9.7109375" style="12" customWidth="1"/>
    <col min="16063" max="16063" width="12.28515625" style="12" customWidth="1"/>
    <col min="16064" max="16384" width="11.28515625" style="12"/>
  </cols>
  <sheetData>
    <row r="1" spans="1:18" ht="19.5" customHeight="1" x14ac:dyDescent="0.25">
      <c r="A1" s="339" t="s">
        <v>187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18" ht="19.5" customHeight="1" x14ac:dyDescent="0.25">
      <c r="A2" s="280" t="s">
        <v>188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18" ht="19.5" customHeight="1" thickBot="1" x14ac:dyDescent="0.3">
      <c r="A3" s="351"/>
      <c r="B3" s="351"/>
      <c r="C3" s="351"/>
      <c r="D3" s="351"/>
      <c r="E3" s="86"/>
      <c r="F3" s="86"/>
      <c r="G3" s="86"/>
      <c r="H3" s="86"/>
      <c r="I3" s="86"/>
      <c r="J3" s="86"/>
      <c r="K3" s="86"/>
      <c r="L3" s="86"/>
      <c r="M3" s="86"/>
      <c r="N3" s="86"/>
      <c r="O3" s="352"/>
      <c r="P3" s="352"/>
      <c r="Q3" s="352"/>
      <c r="R3" s="352"/>
    </row>
    <row r="4" spans="1:18" ht="19.5" customHeight="1" x14ac:dyDescent="0.25">
      <c r="A4" s="348" t="s">
        <v>21</v>
      </c>
      <c r="B4" s="342" t="s">
        <v>78</v>
      </c>
      <c r="C4" s="345" t="s">
        <v>136</v>
      </c>
      <c r="D4" s="342" t="s">
        <v>178</v>
      </c>
      <c r="E4" s="342"/>
      <c r="F4" s="342"/>
      <c r="G4" s="342" t="s">
        <v>177</v>
      </c>
      <c r="H4" s="342"/>
      <c r="I4" s="342"/>
      <c r="J4" s="342"/>
      <c r="K4" s="342"/>
      <c r="L4" s="342"/>
      <c r="M4" s="342" t="s">
        <v>137</v>
      </c>
      <c r="N4" s="342"/>
      <c r="O4" s="342"/>
      <c r="P4" s="345" t="s">
        <v>138</v>
      </c>
      <c r="Q4" s="345" t="s">
        <v>86</v>
      </c>
      <c r="R4" s="345" t="s">
        <v>28</v>
      </c>
    </row>
    <row r="5" spans="1:18" ht="19.5" customHeight="1" x14ac:dyDescent="0.25">
      <c r="A5" s="349"/>
      <c r="B5" s="343"/>
      <c r="C5" s="346"/>
      <c r="D5" s="343"/>
      <c r="E5" s="343"/>
      <c r="F5" s="343"/>
      <c r="G5" s="343" t="s">
        <v>139</v>
      </c>
      <c r="H5" s="343"/>
      <c r="I5" s="343"/>
      <c r="J5" s="343" t="s">
        <v>140</v>
      </c>
      <c r="K5" s="343"/>
      <c r="L5" s="343"/>
      <c r="M5" s="343"/>
      <c r="N5" s="343"/>
      <c r="O5" s="343"/>
      <c r="P5" s="346"/>
      <c r="Q5" s="346"/>
      <c r="R5" s="346"/>
    </row>
    <row r="6" spans="1:18" ht="26.25" customHeight="1" x14ac:dyDescent="0.25">
      <c r="A6" s="349"/>
      <c r="B6" s="343"/>
      <c r="C6" s="346"/>
      <c r="D6" s="343"/>
      <c r="E6" s="343"/>
      <c r="F6" s="343"/>
      <c r="G6" s="343" t="s">
        <v>142</v>
      </c>
      <c r="H6" s="343"/>
      <c r="I6" s="343"/>
      <c r="J6" s="343" t="s">
        <v>143</v>
      </c>
      <c r="K6" s="343"/>
      <c r="L6" s="343"/>
      <c r="M6" s="343" t="s">
        <v>75</v>
      </c>
      <c r="N6" s="343"/>
      <c r="O6" s="343"/>
      <c r="P6" s="346"/>
      <c r="Q6" s="346"/>
      <c r="R6" s="346"/>
    </row>
    <row r="7" spans="1:18" ht="19.5" customHeight="1" x14ac:dyDescent="0.25">
      <c r="A7" s="349"/>
      <c r="B7" s="343"/>
      <c r="C7" s="346"/>
      <c r="D7" s="187" t="s">
        <v>141</v>
      </c>
      <c r="E7" s="187" t="s">
        <v>134</v>
      </c>
      <c r="F7" s="187" t="s">
        <v>74</v>
      </c>
      <c r="G7" s="187" t="s">
        <v>141</v>
      </c>
      <c r="H7" s="187" t="s">
        <v>134</v>
      </c>
      <c r="I7" s="187" t="s">
        <v>74</v>
      </c>
      <c r="J7" s="187" t="s">
        <v>141</v>
      </c>
      <c r="K7" s="187" t="s">
        <v>134</v>
      </c>
      <c r="L7" s="187" t="s">
        <v>74</v>
      </c>
      <c r="M7" s="187" t="s">
        <v>141</v>
      </c>
      <c r="N7" s="187" t="s">
        <v>134</v>
      </c>
      <c r="O7" s="187" t="s">
        <v>74</v>
      </c>
      <c r="P7" s="346"/>
      <c r="Q7" s="346"/>
      <c r="R7" s="346"/>
    </row>
    <row r="8" spans="1:18" ht="26.25" customHeight="1" thickBot="1" x14ac:dyDescent="0.3">
      <c r="A8" s="350"/>
      <c r="B8" s="344"/>
      <c r="C8" s="347"/>
      <c r="D8" s="186" t="s">
        <v>144</v>
      </c>
      <c r="E8" s="186" t="s">
        <v>135</v>
      </c>
      <c r="F8" s="186" t="s">
        <v>75</v>
      </c>
      <c r="G8" s="186" t="s">
        <v>144</v>
      </c>
      <c r="H8" s="186" t="s">
        <v>135</v>
      </c>
      <c r="I8" s="186" t="s">
        <v>75</v>
      </c>
      <c r="J8" s="186" t="s">
        <v>144</v>
      </c>
      <c r="K8" s="186" t="s">
        <v>135</v>
      </c>
      <c r="L8" s="186" t="s">
        <v>75</v>
      </c>
      <c r="M8" s="186" t="s">
        <v>144</v>
      </c>
      <c r="N8" s="186" t="s">
        <v>135</v>
      </c>
      <c r="O8" s="186" t="s">
        <v>75</v>
      </c>
      <c r="P8" s="347"/>
      <c r="Q8" s="347"/>
      <c r="R8" s="347"/>
    </row>
    <row r="9" spans="1:18" ht="17.100000000000001" customHeight="1" x14ac:dyDescent="0.25">
      <c r="A9" s="362" t="s">
        <v>38</v>
      </c>
      <c r="B9" s="363" t="s">
        <v>95</v>
      </c>
      <c r="C9" s="87" t="s">
        <v>145</v>
      </c>
      <c r="D9" s="54">
        <v>201</v>
      </c>
      <c r="E9" s="54">
        <v>0</v>
      </c>
      <c r="F9" s="54">
        <v>201</v>
      </c>
      <c r="G9" s="54">
        <v>195</v>
      </c>
      <c r="H9" s="54">
        <v>0</v>
      </c>
      <c r="I9" s="54">
        <v>195</v>
      </c>
      <c r="J9" s="54">
        <v>21</v>
      </c>
      <c r="K9" s="54">
        <v>0</v>
      </c>
      <c r="L9" s="54">
        <v>21</v>
      </c>
      <c r="M9" s="54">
        <v>417</v>
      </c>
      <c r="N9" s="54">
        <v>0</v>
      </c>
      <c r="O9" s="54">
        <v>417</v>
      </c>
      <c r="P9" s="87" t="s">
        <v>146</v>
      </c>
      <c r="Q9" s="363" t="s">
        <v>147</v>
      </c>
      <c r="R9" s="359" t="s">
        <v>39</v>
      </c>
    </row>
    <row r="10" spans="1:18" ht="17.100000000000001" customHeight="1" x14ac:dyDescent="0.25">
      <c r="A10" s="356"/>
      <c r="B10" s="353"/>
      <c r="C10" s="43" t="s">
        <v>148</v>
      </c>
      <c r="D10" s="40">
        <v>0</v>
      </c>
      <c r="E10" s="40">
        <v>0</v>
      </c>
      <c r="F10" s="40">
        <v>0</v>
      </c>
      <c r="G10" s="40">
        <v>33</v>
      </c>
      <c r="H10" s="40">
        <v>2</v>
      </c>
      <c r="I10" s="40">
        <v>35</v>
      </c>
      <c r="J10" s="40">
        <v>0</v>
      </c>
      <c r="K10" s="40">
        <v>0</v>
      </c>
      <c r="L10" s="40">
        <v>0</v>
      </c>
      <c r="M10" s="40">
        <v>33</v>
      </c>
      <c r="N10" s="40">
        <v>2</v>
      </c>
      <c r="O10" s="40">
        <v>35</v>
      </c>
      <c r="P10" s="43" t="s">
        <v>149</v>
      </c>
      <c r="Q10" s="353"/>
      <c r="R10" s="360"/>
    </row>
    <row r="11" spans="1:18" ht="17.100000000000001" customHeight="1" x14ac:dyDescent="0.25">
      <c r="A11" s="356"/>
      <c r="B11" s="353"/>
      <c r="C11" s="161" t="s">
        <v>100</v>
      </c>
      <c r="D11" s="132">
        <f>SUM(D9:D10)</f>
        <v>201</v>
      </c>
      <c r="E11" s="225">
        <f t="shared" ref="E11:O11" si="0">SUM(E9:E10)</f>
        <v>0</v>
      </c>
      <c r="F11" s="225">
        <f t="shared" si="0"/>
        <v>201</v>
      </c>
      <c r="G11" s="225">
        <f t="shared" si="0"/>
        <v>228</v>
      </c>
      <c r="H11" s="225">
        <f t="shared" si="0"/>
        <v>2</v>
      </c>
      <c r="I11" s="225">
        <f t="shared" si="0"/>
        <v>230</v>
      </c>
      <c r="J11" s="225">
        <f t="shared" si="0"/>
        <v>21</v>
      </c>
      <c r="K11" s="225">
        <f t="shared" si="0"/>
        <v>0</v>
      </c>
      <c r="L11" s="225">
        <f t="shared" si="0"/>
        <v>21</v>
      </c>
      <c r="M11" s="225">
        <f t="shared" si="0"/>
        <v>450</v>
      </c>
      <c r="N11" s="225">
        <f t="shared" si="0"/>
        <v>2</v>
      </c>
      <c r="O11" s="225">
        <f t="shared" si="0"/>
        <v>452</v>
      </c>
      <c r="P11" s="161" t="s">
        <v>75</v>
      </c>
      <c r="Q11" s="353"/>
      <c r="R11" s="360"/>
    </row>
    <row r="12" spans="1:18" ht="17.100000000000001" customHeight="1" x14ac:dyDescent="0.25">
      <c r="A12" s="356"/>
      <c r="B12" s="353" t="s">
        <v>98</v>
      </c>
      <c r="C12" s="43" t="s">
        <v>145</v>
      </c>
      <c r="D12" s="40">
        <v>0</v>
      </c>
      <c r="E12" s="40">
        <v>0</v>
      </c>
      <c r="F12" s="40">
        <v>0</v>
      </c>
      <c r="G12" s="40">
        <v>7</v>
      </c>
      <c r="H12" s="40">
        <v>0</v>
      </c>
      <c r="I12" s="40">
        <v>7</v>
      </c>
      <c r="J12" s="40">
        <v>10</v>
      </c>
      <c r="K12" s="40">
        <v>0</v>
      </c>
      <c r="L12" s="40">
        <v>10</v>
      </c>
      <c r="M12" s="40">
        <v>17</v>
      </c>
      <c r="N12" s="40">
        <v>0</v>
      </c>
      <c r="O12" s="40">
        <v>17</v>
      </c>
      <c r="P12" s="43" t="s">
        <v>146</v>
      </c>
      <c r="Q12" s="353" t="s">
        <v>150</v>
      </c>
      <c r="R12" s="360"/>
    </row>
    <row r="13" spans="1:18" ht="17.100000000000001" customHeight="1" x14ac:dyDescent="0.25">
      <c r="A13" s="356"/>
      <c r="B13" s="353"/>
      <c r="C13" s="43" t="s">
        <v>148</v>
      </c>
      <c r="D13" s="40">
        <v>0</v>
      </c>
      <c r="E13" s="40">
        <v>0</v>
      </c>
      <c r="F13" s="40">
        <v>0</v>
      </c>
      <c r="G13" s="40">
        <v>7</v>
      </c>
      <c r="H13" s="40">
        <v>0</v>
      </c>
      <c r="I13" s="40">
        <v>7</v>
      </c>
      <c r="J13" s="40">
        <v>0</v>
      </c>
      <c r="K13" s="40">
        <v>0</v>
      </c>
      <c r="L13" s="40">
        <v>0</v>
      </c>
      <c r="M13" s="40">
        <v>7</v>
      </c>
      <c r="N13" s="40">
        <v>0</v>
      </c>
      <c r="O13" s="40">
        <v>7</v>
      </c>
      <c r="P13" s="43" t="s">
        <v>149</v>
      </c>
      <c r="Q13" s="353"/>
      <c r="R13" s="360"/>
    </row>
    <row r="14" spans="1:18" ht="17.100000000000001" customHeight="1" x14ac:dyDescent="0.25">
      <c r="A14" s="356"/>
      <c r="B14" s="353"/>
      <c r="C14" s="161" t="s">
        <v>100</v>
      </c>
      <c r="D14" s="132">
        <f>SUM(D12:D13)</f>
        <v>0</v>
      </c>
      <c r="E14" s="225">
        <f t="shared" ref="E14:O14" si="1">SUM(E12:E13)</f>
        <v>0</v>
      </c>
      <c r="F14" s="225">
        <f t="shared" si="1"/>
        <v>0</v>
      </c>
      <c r="G14" s="225">
        <f t="shared" si="1"/>
        <v>14</v>
      </c>
      <c r="H14" s="225">
        <f t="shared" si="1"/>
        <v>0</v>
      </c>
      <c r="I14" s="225">
        <f t="shared" si="1"/>
        <v>14</v>
      </c>
      <c r="J14" s="225">
        <f t="shared" si="1"/>
        <v>10</v>
      </c>
      <c r="K14" s="225">
        <f t="shared" si="1"/>
        <v>0</v>
      </c>
      <c r="L14" s="225">
        <f t="shared" si="1"/>
        <v>10</v>
      </c>
      <c r="M14" s="225">
        <f t="shared" si="1"/>
        <v>24</v>
      </c>
      <c r="N14" s="225">
        <f t="shared" si="1"/>
        <v>0</v>
      </c>
      <c r="O14" s="225">
        <f t="shared" si="1"/>
        <v>24</v>
      </c>
      <c r="P14" s="161" t="s">
        <v>75</v>
      </c>
      <c r="Q14" s="353"/>
      <c r="R14" s="360"/>
    </row>
    <row r="15" spans="1:18" ht="17.100000000000001" customHeight="1" x14ac:dyDescent="0.25">
      <c r="A15" s="356"/>
      <c r="B15" s="353" t="s">
        <v>100</v>
      </c>
      <c r="C15" s="43" t="s">
        <v>145</v>
      </c>
      <c r="D15" s="40">
        <f>D9+D12</f>
        <v>201</v>
      </c>
      <c r="E15" s="222">
        <f t="shared" ref="E15:O15" si="2">E9+E12</f>
        <v>0</v>
      </c>
      <c r="F15" s="222">
        <f t="shared" si="2"/>
        <v>201</v>
      </c>
      <c r="G15" s="222">
        <f t="shared" si="2"/>
        <v>202</v>
      </c>
      <c r="H15" s="222">
        <f t="shared" si="2"/>
        <v>0</v>
      </c>
      <c r="I15" s="222">
        <f t="shared" si="2"/>
        <v>202</v>
      </c>
      <c r="J15" s="222">
        <f t="shared" si="2"/>
        <v>31</v>
      </c>
      <c r="K15" s="222">
        <f t="shared" si="2"/>
        <v>0</v>
      </c>
      <c r="L15" s="222">
        <f t="shared" si="2"/>
        <v>31</v>
      </c>
      <c r="M15" s="222">
        <f t="shared" si="2"/>
        <v>434</v>
      </c>
      <c r="N15" s="222">
        <f t="shared" si="2"/>
        <v>0</v>
      </c>
      <c r="O15" s="222">
        <f t="shared" si="2"/>
        <v>434</v>
      </c>
      <c r="P15" s="43" t="s">
        <v>146</v>
      </c>
      <c r="Q15" s="353" t="s">
        <v>75</v>
      </c>
      <c r="R15" s="360"/>
    </row>
    <row r="16" spans="1:18" ht="17.100000000000001" customHeight="1" x14ac:dyDescent="0.25">
      <c r="A16" s="356"/>
      <c r="B16" s="353"/>
      <c r="C16" s="43" t="s">
        <v>148</v>
      </c>
      <c r="D16" s="40">
        <f>D10+D13</f>
        <v>0</v>
      </c>
      <c r="E16" s="222">
        <f t="shared" ref="E16:O16" si="3">E10+E13</f>
        <v>0</v>
      </c>
      <c r="F16" s="222">
        <f t="shared" si="3"/>
        <v>0</v>
      </c>
      <c r="G16" s="222">
        <f t="shared" si="3"/>
        <v>40</v>
      </c>
      <c r="H16" s="222">
        <f t="shared" si="3"/>
        <v>2</v>
      </c>
      <c r="I16" s="222">
        <f t="shared" si="3"/>
        <v>42</v>
      </c>
      <c r="J16" s="222">
        <f t="shared" si="3"/>
        <v>0</v>
      </c>
      <c r="K16" s="222">
        <f t="shared" si="3"/>
        <v>0</v>
      </c>
      <c r="L16" s="222">
        <f t="shared" si="3"/>
        <v>0</v>
      </c>
      <c r="M16" s="222">
        <f t="shared" si="3"/>
        <v>40</v>
      </c>
      <c r="N16" s="222">
        <f t="shared" si="3"/>
        <v>2</v>
      </c>
      <c r="O16" s="222">
        <f t="shared" si="3"/>
        <v>42</v>
      </c>
      <c r="P16" s="43" t="s">
        <v>149</v>
      </c>
      <c r="Q16" s="353"/>
      <c r="R16" s="360"/>
    </row>
    <row r="17" spans="1:18" ht="17.100000000000001" customHeight="1" thickBot="1" x14ac:dyDescent="0.3">
      <c r="A17" s="357"/>
      <c r="B17" s="354"/>
      <c r="C17" s="162" t="s">
        <v>100</v>
      </c>
      <c r="D17" s="163">
        <f>SUM(D15:D16)</f>
        <v>201</v>
      </c>
      <c r="E17" s="226">
        <f t="shared" ref="E17:O17" si="4">SUM(E15:E16)</f>
        <v>0</v>
      </c>
      <c r="F17" s="226">
        <f t="shared" si="4"/>
        <v>201</v>
      </c>
      <c r="G17" s="226">
        <f t="shared" si="4"/>
        <v>242</v>
      </c>
      <c r="H17" s="226">
        <f t="shared" si="4"/>
        <v>2</v>
      </c>
      <c r="I17" s="226">
        <f t="shared" si="4"/>
        <v>244</v>
      </c>
      <c r="J17" s="226">
        <f t="shared" si="4"/>
        <v>31</v>
      </c>
      <c r="K17" s="226">
        <f t="shared" si="4"/>
        <v>0</v>
      </c>
      <c r="L17" s="226">
        <f t="shared" si="4"/>
        <v>31</v>
      </c>
      <c r="M17" s="226">
        <f t="shared" si="4"/>
        <v>474</v>
      </c>
      <c r="N17" s="226">
        <f t="shared" si="4"/>
        <v>2</v>
      </c>
      <c r="O17" s="226">
        <f t="shared" si="4"/>
        <v>476</v>
      </c>
      <c r="P17" s="162" t="s">
        <v>75</v>
      </c>
      <c r="Q17" s="354"/>
      <c r="R17" s="361"/>
    </row>
    <row r="18" spans="1:18" ht="17.100000000000001" customHeight="1" x14ac:dyDescent="0.25">
      <c r="A18" s="355" t="s">
        <v>104</v>
      </c>
      <c r="B18" s="358" t="s">
        <v>95</v>
      </c>
      <c r="C18" s="65" t="s">
        <v>145</v>
      </c>
      <c r="D18" s="66">
        <v>9</v>
      </c>
      <c r="E18" s="66">
        <v>0</v>
      </c>
      <c r="F18" s="66">
        <v>9</v>
      </c>
      <c r="G18" s="66">
        <v>37</v>
      </c>
      <c r="H18" s="66">
        <v>0</v>
      </c>
      <c r="I18" s="66">
        <v>37</v>
      </c>
      <c r="J18" s="66">
        <v>5</v>
      </c>
      <c r="K18" s="66">
        <v>0</v>
      </c>
      <c r="L18" s="66">
        <v>5</v>
      </c>
      <c r="M18" s="66">
        <v>51</v>
      </c>
      <c r="N18" s="66">
        <v>0</v>
      </c>
      <c r="O18" s="66">
        <v>51</v>
      </c>
      <c r="P18" s="65" t="s">
        <v>146</v>
      </c>
      <c r="Q18" s="358" t="s">
        <v>147</v>
      </c>
      <c r="R18" s="359" t="s">
        <v>41</v>
      </c>
    </row>
    <row r="19" spans="1:18" ht="17.100000000000001" customHeight="1" x14ac:dyDescent="0.25">
      <c r="A19" s="356"/>
      <c r="B19" s="353"/>
      <c r="C19" s="43" t="s">
        <v>148</v>
      </c>
      <c r="D19" s="40">
        <v>0</v>
      </c>
      <c r="E19" s="40">
        <v>0</v>
      </c>
      <c r="F19" s="40">
        <v>0</v>
      </c>
      <c r="G19" s="40">
        <v>1</v>
      </c>
      <c r="H19" s="40">
        <v>0</v>
      </c>
      <c r="I19" s="40">
        <v>1</v>
      </c>
      <c r="J19" s="40">
        <v>0</v>
      </c>
      <c r="K19" s="40">
        <v>0</v>
      </c>
      <c r="L19" s="40">
        <v>0</v>
      </c>
      <c r="M19" s="40">
        <v>1</v>
      </c>
      <c r="N19" s="40">
        <v>0</v>
      </c>
      <c r="O19" s="40">
        <v>1</v>
      </c>
      <c r="P19" s="43" t="s">
        <v>149</v>
      </c>
      <c r="Q19" s="353"/>
      <c r="R19" s="360"/>
    </row>
    <row r="20" spans="1:18" ht="17.100000000000001" customHeight="1" x14ac:dyDescent="0.25">
      <c r="A20" s="356"/>
      <c r="B20" s="353"/>
      <c r="C20" s="161" t="s">
        <v>100</v>
      </c>
      <c r="D20" s="132">
        <f>SUM(D18:D19)</f>
        <v>9</v>
      </c>
      <c r="E20" s="225">
        <f t="shared" ref="E20:O20" si="5">SUM(E18:E19)</f>
        <v>0</v>
      </c>
      <c r="F20" s="225">
        <f t="shared" si="5"/>
        <v>9</v>
      </c>
      <c r="G20" s="225">
        <f t="shared" si="5"/>
        <v>38</v>
      </c>
      <c r="H20" s="225">
        <f t="shared" si="5"/>
        <v>0</v>
      </c>
      <c r="I20" s="225">
        <f t="shared" si="5"/>
        <v>38</v>
      </c>
      <c r="J20" s="225">
        <f t="shared" si="5"/>
        <v>5</v>
      </c>
      <c r="K20" s="225">
        <f t="shared" si="5"/>
        <v>0</v>
      </c>
      <c r="L20" s="225">
        <f t="shared" si="5"/>
        <v>5</v>
      </c>
      <c r="M20" s="225">
        <f t="shared" si="5"/>
        <v>52</v>
      </c>
      <c r="N20" s="225">
        <f t="shared" si="5"/>
        <v>0</v>
      </c>
      <c r="O20" s="225">
        <f t="shared" si="5"/>
        <v>52</v>
      </c>
      <c r="P20" s="161" t="s">
        <v>75</v>
      </c>
      <c r="Q20" s="353"/>
      <c r="R20" s="360"/>
    </row>
    <row r="21" spans="1:18" ht="17.100000000000001" customHeight="1" x14ac:dyDescent="0.25">
      <c r="A21" s="356"/>
      <c r="B21" s="353" t="s">
        <v>98</v>
      </c>
      <c r="C21" s="43" t="s">
        <v>145</v>
      </c>
      <c r="D21" s="222">
        <v>0</v>
      </c>
      <c r="E21" s="222">
        <v>0</v>
      </c>
      <c r="F21" s="222">
        <v>0</v>
      </c>
      <c r="G21" s="222">
        <v>8</v>
      </c>
      <c r="H21" s="222">
        <v>0</v>
      </c>
      <c r="I21" s="222">
        <v>8</v>
      </c>
      <c r="J21" s="222">
        <v>0</v>
      </c>
      <c r="K21" s="222">
        <v>0</v>
      </c>
      <c r="L21" s="222">
        <v>0</v>
      </c>
      <c r="M21" s="222">
        <v>8</v>
      </c>
      <c r="N21" s="222">
        <v>0</v>
      </c>
      <c r="O21" s="222">
        <v>8</v>
      </c>
      <c r="P21" s="43" t="s">
        <v>146</v>
      </c>
      <c r="Q21" s="353" t="s">
        <v>150</v>
      </c>
      <c r="R21" s="360"/>
    </row>
    <row r="22" spans="1:18" ht="17.100000000000001" customHeight="1" x14ac:dyDescent="0.25">
      <c r="A22" s="356"/>
      <c r="B22" s="353"/>
      <c r="C22" s="43" t="s">
        <v>148</v>
      </c>
      <c r="D22" s="40">
        <v>0</v>
      </c>
      <c r="E22" s="40">
        <v>0</v>
      </c>
      <c r="F22" s="40">
        <v>0</v>
      </c>
      <c r="G22" s="40">
        <v>2</v>
      </c>
      <c r="H22" s="40">
        <v>0</v>
      </c>
      <c r="I22" s="40">
        <v>2</v>
      </c>
      <c r="J22" s="40">
        <v>0</v>
      </c>
      <c r="K22" s="40">
        <v>0</v>
      </c>
      <c r="L22" s="40">
        <v>0</v>
      </c>
      <c r="M22" s="40">
        <v>2</v>
      </c>
      <c r="N22" s="40">
        <v>0</v>
      </c>
      <c r="O22" s="40">
        <v>2</v>
      </c>
      <c r="P22" s="43" t="s">
        <v>149</v>
      </c>
      <c r="Q22" s="353"/>
      <c r="R22" s="360"/>
    </row>
    <row r="23" spans="1:18" ht="17.100000000000001" customHeight="1" x14ac:dyDescent="0.25">
      <c r="A23" s="356"/>
      <c r="B23" s="353"/>
      <c r="C23" s="161" t="s">
        <v>100</v>
      </c>
      <c r="D23" s="132">
        <f>SUM(D21:D22)</f>
        <v>0</v>
      </c>
      <c r="E23" s="225">
        <f t="shared" ref="E23:O23" si="6">SUM(E21:E22)</f>
        <v>0</v>
      </c>
      <c r="F23" s="225">
        <f t="shared" si="6"/>
        <v>0</v>
      </c>
      <c r="G23" s="225">
        <f t="shared" si="6"/>
        <v>10</v>
      </c>
      <c r="H23" s="225">
        <f t="shared" si="6"/>
        <v>0</v>
      </c>
      <c r="I23" s="225">
        <f t="shared" si="6"/>
        <v>10</v>
      </c>
      <c r="J23" s="225">
        <f t="shared" si="6"/>
        <v>0</v>
      </c>
      <c r="K23" s="225">
        <f t="shared" si="6"/>
        <v>0</v>
      </c>
      <c r="L23" s="225">
        <f t="shared" si="6"/>
        <v>0</v>
      </c>
      <c r="M23" s="225">
        <f t="shared" si="6"/>
        <v>10</v>
      </c>
      <c r="N23" s="225">
        <f t="shared" si="6"/>
        <v>0</v>
      </c>
      <c r="O23" s="225">
        <f t="shared" si="6"/>
        <v>10</v>
      </c>
      <c r="P23" s="161" t="s">
        <v>75</v>
      </c>
      <c r="Q23" s="353"/>
      <c r="R23" s="360"/>
    </row>
    <row r="24" spans="1:18" ht="17.100000000000001" customHeight="1" x14ac:dyDescent="0.25">
      <c r="A24" s="356"/>
      <c r="B24" s="353" t="s">
        <v>100</v>
      </c>
      <c r="C24" s="43" t="s">
        <v>145</v>
      </c>
      <c r="D24" s="40">
        <f>D18+D21</f>
        <v>9</v>
      </c>
      <c r="E24" s="222">
        <f t="shared" ref="E24:O24" si="7">E18+E21</f>
        <v>0</v>
      </c>
      <c r="F24" s="222">
        <f t="shared" si="7"/>
        <v>9</v>
      </c>
      <c r="G24" s="222">
        <f t="shared" si="7"/>
        <v>45</v>
      </c>
      <c r="H24" s="222">
        <f t="shared" si="7"/>
        <v>0</v>
      </c>
      <c r="I24" s="222">
        <f t="shared" si="7"/>
        <v>45</v>
      </c>
      <c r="J24" s="222">
        <f t="shared" si="7"/>
        <v>5</v>
      </c>
      <c r="K24" s="222">
        <f t="shared" si="7"/>
        <v>0</v>
      </c>
      <c r="L24" s="222">
        <f t="shared" si="7"/>
        <v>5</v>
      </c>
      <c r="M24" s="222">
        <f t="shared" si="7"/>
        <v>59</v>
      </c>
      <c r="N24" s="222">
        <f t="shared" si="7"/>
        <v>0</v>
      </c>
      <c r="O24" s="222">
        <f t="shared" si="7"/>
        <v>59</v>
      </c>
      <c r="P24" s="43" t="s">
        <v>146</v>
      </c>
      <c r="Q24" s="353" t="s">
        <v>75</v>
      </c>
      <c r="R24" s="360"/>
    </row>
    <row r="25" spans="1:18" ht="17.100000000000001" customHeight="1" x14ac:dyDescent="0.25">
      <c r="A25" s="356"/>
      <c r="B25" s="353"/>
      <c r="C25" s="43" t="s">
        <v>148</v>
      </c>
      <c r="D25" s="40">
        <f>D19+D22</f>
        <v>0</v>
      </c>
      <c r="E25" s="222">
        <f t="shared" ref="E25:O25" si="8">E19+E22</f>
        <v>0</v>
      </c>
      <c r="F25" s="222">
        <f t="shared" si="8"/>
        <v>0</v>
      </c>
      <c r="G25" s="222">
        <f t="shared" si="8"/>
        <v>3</v>
      </c>
      <c r="H25" s="222">
        <f t="shared" si="8"/>
        <v>0</v>
      </c>
      <c r="I25" s="222">
        <f t="shared" si="8"/>
        <v>3</v>
      </c>
      <c r="J25" s="222">
        <f t="shared" si="8"/>
        <v>0</v>
      </c>
      <c r="K25" s="222">
        <f t="shared" si="8"/>
        <v>0</v>
      </c>
      <c r="L25" s="222">
        <f t="shared" si="8"/>
        <v>0</v>
      </c>
      <c r="M25" s="222">
        <f t="shared" si="8"/>
        <v>3</v>
      </c>
      <c r="N25" s="222">
        <f t="shared" si="8"/>
        <v>0</v>
      </c>
      <c r="O25" s="222">
        <f t="shared" si="8"/>
        <v>3</v>
      </c>
      <c r="P25" s="43" t="s">
        <v>149</v>
      </c>
      <c r="Q25" s="353"/>
      <c r="R25" s="360"/>
    </row>
    <row r="26" spans="1:18" ht="22.5" customHeight="1" thickBot="1" x14ac:dyDescent="0.3">
      <c r="A26" s="357"/>
      <c r="B26" s="354"/>
      <c r="C26" s="162" t="s">
        <v>100</v>
      </c>
      <c r="D26" s="163">
        <f>SUM(D24:D25)</f>
        <v>9</v>
      </c>
      <c r="E26" s="226">
        <f t="shared" ref="E26:O26" si="9">SUM(E24:E25)</f>
        <v>0</v>
      </c>
      <c r="F26" s="226">
        <f t="shared" si="9"/>
        <v>9</v>
      </c>
      <c r="G26" s="226">
        <f t="shared" si="9"/>
        <v>48</v>
      </c>
      <c r="H26" s="226">
        <f t="shared" si="9"/>
        <v>0</v>
      </c>
      <c r="I26" s="226">
        <f t="shared" si="9"/>
        <v>48</v>
      </c>
      <c r="J26" s="226">
        <f t="shared" si="9"/>
        <v>5</v>
      </c>
      <c r="K26" s="226">
        <f t="shared" si="9"/>
        <v>0</v>
      </c>
      <c r="L26" s="226">
        <f t="shared" si="9"/>
        <v>5</v>
      </c>
      <c r="M26" s="226">
        <f t="shared" si="9"/>
        <v>62</v>
      </c>
      <c r="N26" s="226">
        <f t="shared" si="9"/>
        <v>0</v>
      </c>
      <c r="O26" s="226">
        <f t="shared" si="9"/>
        <v>62</v>
      </c>
      <c r="P26" s="162" t="s">
        <v>75</v>
      </c>
      <c r="Q26" s="354"/>
      <c r="R26" s="361"/>
    </row>
    <row r="27" spans="1:18" ht="17.100000000000001" customHeight="1" x14ac:dyDescent="0.25">
      <c r="A27" s="67"/>
      <c r="P27" s="67"/>
      <c r="Q27" s="67"/>
      <c r="R27" s="67"/>
    </row>
    <row r="28" spans="1:18" ht="17.100000000000001" customHeight="1" x14ac:dyDescent="0.25">
      <c r="A28" s="339" t="s">
        <v>187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</row>
    <row r="29" spans="1:18" ht="17.100000000000001" customHeight="1" x14ac:dyDescent="0.25">
      <c r="A29" s="280" t="s">
        <v>188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</row>
    <row r="30" spans="1:18" s="14" customFormat="1" ht="18.600000000000001" customHeight="1" thickBot="1" x14ac:dyDescent="0.3">
      <c r="A30" s="340"/>
      <c r="B30" s="340"/>
      <c r="C30" s="340"/>
      <c r="D30" s="340"/>
      <c r="E30" s="64"/>
      <c r="F30" s="64"/>
      <c r="G30" s="64"/>
      <c r="H30" s="64"/>
      <c r="I30" s="64"/>
      <c r="J30" s="64"/>
      <c r="K30" s="64"/>
      <c r="L30" s="64"/>
      <c r="M30" s="64"/>
      <c r="N30" s="68"/>
      <c r="O30" s="341"/>
      <c r="P30" s="341"/>
      <c r="Q30" s="341"/>
      <c r="R30" s="341"/>
    </row>
    <row r="31" spans="1:18" ht="25.5" customHeight="1" thickTop="1" x14ac:dyDescent="0.25">
      <c r="A31" s="348" t="s">
        <v>21</v>
      </c>
      <c r="B31" s="342" t="s">
        <v>78</v>
      </c>
      <c r="C31" s="345" t="s">
        <v>136</v>
      </c>
      <c r="D31" s="342" t="s">
        <v>178</v>
      </c>
      <c r="E31" s="342"/>
      <c r="F31" s="342"/>
      <c r="G31" s="342" t="s">
        <v>177</v>
      </c>
      <c r="H31" s="342"/>
      <c r="I31" s="342"/>
      <c r="J31" s="342"/>
      <c r="K31" s="342"/>
      <c r="L31" s="342"/>
      <c r="M31" s="342" t="s">
        <v>137</v>
      </c>
      <c r="N31" s="342"/>
      <c r="O31" s="342"/>
      <c r="P31" s="345" t="s">
        <v>138</v>
      </c>
      <c r="Q31" s="345" t="s">
        <v>86</v>
      </c>
      <c r="R31" s="345" t="s">
        <v>28</v>
      </c>
    </row>
    <row r="32" spans="1:18" ht="25.5" customHeight="1" x14ac:dyDescent="0.25">
      <c r="A32" s="349"/>
      <c r="B32" s="343"/>
      <c r="C32" s="346"/>
      <c r="D32" s="343"/>
      <c r="E32" s="343"/>
      <c r="F32" s="343"/>
      <c r="G32" s="343" t="s">
        <v>139</v>
      </c>
      <c r="H32" s="343"/>
      <c r="I32" s="343"/>
      <c r="J32" s="343" t="s">
        <v>140</v>
      </c>
      <c r="K32" s="343"/>
      <c r="L32" s="343"/>
      <c r="M32" s="343"/>
      <c r="N32" s="343"/>
      <c r="O32" s="343"/>
      <c r="P32" s="346"/>
      <c r="Q32" s="346"/>
      <c r="R32" s="346"/>
    </row>
    <row r="33" spans="1:18" ht="25.5" customHeight="1" x14ac:dyDescent="0.25">
      <c r="A33" s="349"/>
      <c r="B33" s="343"/>
      <c r="C33" s="346"/>
      <c r="D33" s="343"/>
      <c r="E33" s="343"/>
      <c r="F33" s="343"/>
      <c r="G33" s="343" t="s">
        <v>142</v>
      </c>
      <c r="H33" s="343"/>
      <c r="I33" s="343"/>
      <c r="J33" s="343" t="s">
        <v>143</v>
      </c>
      <c r="K33" s="343"/>
      <c r="L33" s="343"/>
      <c r="M33" s="343" t="s">
        <v>75</v>
      </c>
      <c r="N33" s="343"/>
      <c r="O33" s="343"/>
      <c r="P33" s="346"/>
      <c r="Q33" s="346"/>
      <c r="R33" s="346"/>
    </row>
    <row r="34" spans="1:18" ht="25.5" customHeight="1" x14ac:dyDescent="0.25">
      <c r="A34" s="349"/>
      <c r="B34" s="343"/>
      <c r="C34" s="346"/>
      <c r="D34" s="187" t="s">
        <v>141</v>
      </c>
      <c r="E34" s="187" t="s">
        <v>134</v>
      </c>
      <c r="F34" s="187" t="s">
        <v>74</v>
      </c>
      <c r="G34" s="187" t="s">
        <v>141</v>
      </c>
      <c r="H34" s="187" t="s">
        <v>134</v>
      </c>
      <c r="I34" s="187" t="s">
        <v>74</v>
      </c>
      <c r="J34" s="187" t="s">
        <v>141</v>
      </c>
      <c r="K34" s="187" t="s">
        <v>134</v>
      </c>
      <c r="L34" s="187" t="s">
        <v>74</v>
      </c>
      <c r="M34" s="187" t="s">
        <v>141</v>
      </c>
      <c r="N34" s="187" t="s">
        <v>134</v>
      </c>
      <c r="O34" s="187" t="s">
        <v>74</v>
      </c>
      <c r="P34" s="346"/>
      <c r="Q34" s="346"/>
      <c r="R34" s="346"/>
    </row>
    <row r="35" spans="1:18" ht="25.5" customHeight="1" thickBot="1" x14ac:dyDescent="0.3">
      <c r="A35" s="350"/>
      <c r="B35" s="344"/>
      <c r="C35" s="347"/>
      <c r="D35" s="186" t="s">
        <v>144</v>
      </c>
      <c r="E35" s="186" t="s">
        <v>135</v>
      </c>
      <c r="F35" s="186" t="s">
        <v>75</v>
      </c>
      <c r="G35" s="186" t="s">
        <v>144</v>
      </c>
      <c r="H35" s="186" t="s">
        <v>135</v>
      </c>
      <c r="I35" s="186" t="s">
        <v>75</v>
      </c>
      <c r="J35" s="186" t="s">
        <v>144</v>
      </c>
      <c r="K35" s="186" t="s">
        <v>135</v>
      </c>
      <c r="L35" s="186" t="s">
        <v>75</v>
      </c>
      <c r="M35" s="186" t="s">
        <v>144</v>
      </c>
      <c r="N35" s="186" t="s">
        <v>135</v>
      </c>
      <c r="O35" s="186" t="s">
        <v>75</v>
      </c>
      <c r="P35" s="347"/>
      <c r="Q35" s="347"/>
      <c r="R35" s="347"/>
    </row>
    <row r="36" spans="1:18" ht="24" customHeight="1" x14ac:dyDescent="0.25">
      <c r="A36" s="362" t="s">
        <v>42</v>
      </c>
      <c r="B36" s="363" t="s">
        <v>95</v>
      </c>
      <c r="C36" s="87" t="s">
        <v>145</v>
      </c>
      <c r="D36" s="54">
        <v>340</v>
      </c>
      <c r="E36" s="54">
        <v>2</v>
      </c>
      <c r="F36" s="54">
        <v>342</v>
      </c>
      <c r="G36" s="54">
        <v>507</v>
      </c>
      <c r="H36" s="54">
        <v>55</v>
      </c>
      <c r="I36" s="54">
        <v>562</v>
      </c>
      <c r="J36" s="54">
        <v>31</v>
      </c>
      <c r="K36" s="54">
        <v>0</v>
      </c>
      <c r="L36" s="54">
        <v>31</v>
      </c>
      <c r="M36" s="54">
        <v>878</v>
      </c>
      <c r="N36" s="54">
        <v>57</v>
      </c>
      <c r="O36" s="54">
        <v>935</v>
      </c>
      <c r="P36" s="87" t="s">
        <v>146</v>
      </c>
      <c r="Q36" s="363" t="s">
        <v>147</v>
      </c>
      <c r="R36" s="364" t="s">
        <v>43</v>
      </c>
    </row>
    <row r="37" spans="1:18" ht="24" customHeight="1" x14ac:dyDescent="0.25">
      <c r="A37" s="356"/>
      <c r="B37" s="353"/>
      <c r="C37" s="43" t="s">
        <v>148</v>
      </c>
      <c r="D37" s="40">
        <v>4</v>
      </c>
      <c r="E37" s="40">
        <v>0</v>
      </c>
      <c r="F37" s="40">
        <v>4</v>
      </c>
      <c r="G37" s="40">
        <v>68</v>
      </c>
      <c r="H37" s="40">
        <v>9</v>
      </c>
      <c r="I37" s="40">
        <v>77</v>
      </c>
      <c r="J37" s="40">
        <v>0</v>
      </c>
      <c r="K37" s="40">
        <v>0</v>
      </c>
      <c r="L37" s="40">
        <v>0</v>
      </c>
      <c r="M37" s="40">
        <v>72</v>
      </c>
      <c r="N37" s="40">
        <v>9</v>
      </c>
      <c r="O37" s="40">
        <v>81</v>
      </c>
      <c r="P37" s="43" t="s">
        <v>149</v>
      </c>
      <c r="Q37" s="353"/>
      <c r="R37" s="365"/>
    </row>
    <row r="38" spans="1:18" ht="24" customHeight="1" thickBot="1" x14ac:dyDescent="0.3">
      <c r="A38" s="357"/>
      <c r="B38" s="354"/>
      <c r="C38" s="162" t="s">
        <v>100</v>
      </c>
      <c r="D38" s="163">
        <f>SUM(D36:D37)</f>
        <v>344</v>
      </c>
      <c r="E38" s="217">
        <f t="shared" ref="E38:O38" si="10">SUM(E36:E37)</f>
        <v>2</v>
      </c>
      <c r="F38" s="217">
        <f t="shared" si="10"/>
        <v>346</v>
      </c>
      <c r="G38" s="217">
        <f t="shared" si="10"/>
        <v>575</v>
      </c>
      <c r="H38" s="217">
        <f t="shared" si="10"/>
        <v>64</v>
      </c>
      <c r="I38" s="217">
        <f t="shared" si="10"/>
        <v>639</v>
      </c>
      <c r="J38" s="217">
        <f t="shared" si="10"/>
        <v>31</v>
      </c>
      <c r="K38" s="217">
        <f t="shared" si="10"/>
        <v>0</v>
      </c>
      <c r="L38" s="217">
        <f t="shared" si="10"/>
        <v>31</v>
      </c>
      <c r="M38" s="217">
        <f t="shared" si="10"/>
        <v>950</v>
      </c>
      <c r="N38" s="217">
        <f t="shared" si="10"/>
        <v>66</v>
      </c>
      <c r="O38" s="217">
        <f t="shared" si="10"/>
        <v>1016</v>
      </c>
      <c r="P38" s="162" t="s">
        <v>75</v>
      </c>
      <c r="Q38" s="354"/>
      <c r="R38" s="366"/>
    </row>
    <row r="39" spans="1:18" s="14" customFormat="1" ht="24" customHeight="1" x14ac:dyDescent="0.25">
      <c r="A39" s="362" t="s">
        <v>44</v>
      </c>
      <c r="B39" s="363" t="s">
        <v>95</v>
      </c>
      <c r="C39" s="87" t="s">
        <v>145</v>
      </c>
      <c r="D39" s="54">
        <v>36</v>
      </c>
      <c r="E39" s="54">
        <v>0</v>
      </c>
      <c r="F39" s="54">
        <f>SUM(D39:E39)</f>
        <v>36</v>
      </c>
      <c r="G39" s="54">
        <v>47</v>
      </c>
      <c r="H39" s="54">
        <v>0</v>
      </c>
      <c r="I39" s="54">
        <f>SUM(G39:H39)</f>
        <v>47</v>
      </c>
      <c r="J39" s="54">
        <v>0</v>
      </c>
      <c r="K39" s="54">
        <v>0</v>
      </c>
      <c r="L39" s="54">
        <f>SUM(J39:K39)</f>
        <v>0</v>
      </c>
      <c r="M39" s="54">
        <f>F39+I39+L39</f>
        <v>83</v>
      </c>
      <c r="N39" s="54">
        <v>0</v>
      </c>
      <c r="O39" s="230">
        <f>SUM(M39:N39)</f>
        <v>83</v>
      </c>
      <c r="P39" s="87" t="s">
        <v>146</v>
      </c>
      <c r="Q39" s="363" t="s">
        <v>147</v>
      </c>
      <c r="R39" s="364" t="s">
        <v>45</v>
      </c>
    </row>
    <row r="40" spans="1:18" s="14" customFormat="1" ht="24" customHeight="1" x14ac:dyDescent="0.25">
      <c r="A40" s="356"/>
      <c r="B40" s="353"/>
      <c r="C40" s="43" t="s">
        <v>148</v>
      </c>
      <c r="D40" s="40">
        <v>0</v>
      </c>
      <c r="E40" s="40">
        <v>0</v>
      </c>
      <c r="F40" s="40">
        <v>0</v>
      </c>
      <c r="G40" s="40">
        <v>2</v>
      </c>
      <c r="H40" s="40">
        <v>0</v>
      </c>
      <c r="I40" s="40">
        <f>SUM(G40:H40)</f>
        <v>2</v>
      </c>
      <c r="J40" s="40">
        <v>0</v>
      </c>
      <c r="K40" s="40">
        <v>0</v>
      </c>
      <c r="L40" s="40">
        <v>0</v>
      </c>
      <c r="M40" s="40">
        <f>F40+I40+L40</f>
        <v>2</v>
      </c>
      <c r="N40" s="40">
        <v>0</v>
      </c>
      <c r="O40" s="229">
        <f t="shared" ref="O40:O41" si="11">SUM(M40:N40)</f>
        <v>2</v>
      </c>
      <c r="P40" s="43" t="s">
        <v>149</v>
      </c>
      <c r="Q40" s="353"/>
      <c r="R40" s="365"/>
    </row>
    <row r="41" spans="1:18" s="14" customFormat="1" ht="24" customHeight="1" thickBot="1" x14ac:dyDescent="0.3">
      <c r="A41" s="357"/>
      <c r="B41" s="354"/>
      <c r="C41" s="162" t="s">
        <v>100</v>
      </c>
      <c r="D41" s="163">
        <f>SUM(D39:D40)</f>
        <v>36</v>
      </c>
      <c r="E41" s="217">
        <f t="shared" ref="E41:N41" si="12">SUM(E39:E40)</f>
        <v>0</v>
      </c>
      <c r="F41" s="217">
        <f t="shared" si="12"/>
        <v>36</v>
      </c>
      <c r="G41" s="217">
        <f t="shared" si="12"/>
        <v>49</v>
      </c>
      <c r="H41" s="217">
        <f t="shared" si="12"/>
        <v>0</v>
      </c>
      <c r="I41" s="217">
        <f t="shared" si="12"/>
        <v>49</v>
      </c>
      <c r="J41" s="217">
        <f t="shared" si="12"/>
        <v>0</v>
      </c>
      <c r="K41" s="217">
        <f t="shared" si="12"/>
        <v>0</v>
      </c>
      <c r="L41" s="217">
        <f t="shared" si="12"/>
        <v>0</v>
      </c>
      <c r="M41" s="217">
        <f t="shared" si="12"/>
        <v>85</v>
      </c>
      <c r="N41" s="217">
        <f t="shared" si="12"/>
        <v>0</v>
      </c>
      <c r="O41" s="231">
        <f t="shared" si="11"/>
        <v>85</v>
      </c>
      <c r="P41" s="162" t="s">
        <v>75</v>
      </c>
      <c r="Q41" s="354"/>
      <c r="R41" s="366"/>
    </row>
    <row r="42" spans="1:18" s="14" customFormat="1" ht="24" customHeight="1" x14ac:dyDescent="0.25">
      <c r="A42" s="362" t="s">
        <v>46</v>
      </c>
      <c r="B42" s="363" t="s">
        <v>95</v>
      </c>
      <c r="C42" s="87" t="s">
        <v>145</v>
      </c>
      <c r="D42" s="54">
        <v>665</v>
      </c>
      <c r="E42" s="54">
        <v>10</v>
      </c>
      <c r="F42" s="54">
        <v>675</v>
      </c>
      <c r="G42" s="54">
        <v>834</v>
      </c>
      <c r="H42" s="54">
        <v>248</v>
      </c>
      <c r="I42" s="54">
        <v>1082</v>
      </c>
      <c r="J42" s="54">
        <v>226</v>
      </c>
      <c r="K42" s="54">
        <v>10</v>
      </c>
      <c r="L42" s="54">
        <v>236</v>
      </c>
      <c r="M42" s="54">
        <v>1725</v>
      </c>
      <c r="N42" s="54">
        <v>268</v>
      </c>
      <c r="O42" s="54">
        <v>1993</v>
      </c>
      <c r="P42" s="87" t="s">
        <v>146</v>
      </c>
      <c r="Q42" s="363" t="s">
        <v>147</v>
      </c>
      <c r="R42" s="364" t="s">
        <v>47</v>
      </c>
    </row>
    <row r="43" spans="1:18" s="14" customFormat="1" ht="24" customHeight="1" x14ac:dyDescent="0.25">
      <c r="A43" s="356"/>
      <c r="B43" s="353"/>
      <c r="C43" s="43" t="s">
        <v>148</v>
      </c>
      <c r="D43" s="40">
        <v>5</v>
      </c>
      <c r="E43" s="40">
        <v>0</v>
      </c>
      <c r="F43" s="40">
        <v>5</v>
      </c>
      <c r="G43" s="40">
        <v>62</v>
      </c>
      <c r="H43" s="40">
        <v>45</v>
      </c>
      <c r="I43" s="40">
        <v>107</v>
      </c>
      <c r="J43" s="40">
        <v>5</v>
      </c>
      <c r="K43" s="40">
        <v>20</v>
      </c>
      <c r="L43" s="40">
        <v>25</v>
      </c>
      <c r="M43" s="40">
        <v>72</v>
      </c>
      <c r="N43" s="40">
        <v>65</v>
      </c>
      <c r="O43" s="40">
        <v>137</v>
      </c>
      <c r="P43" s="43" t="s">
        <v>149</v>
      </c>
      <c r="Q43" s="353"/>
      <c r="R43" s="365"/>
    </row>
    <row r="44" spans="1:18" s="14" customFormat="1" ht="24" customHeight="1" thickBot="1" x14ac:dyDescent="0.3">
      <c r="A44" s="357"/>
      <c r="B44" s="354"/>
      <c r="C44" s="162" t="s">
        <v>100</v>
      </c>
      <c r="D44" s="163">
        <f>SUM(D42:D43)</f>
        <v>670</v>
      </c>
      <c r="E44" s="217">
        <f t="shared" ref="E44:O44" si="13">SUM(E42:E43)</f>
        <v>10</v>
      </c>
      <c r="F44" s="217">
        <f t="shared" si="13"/>
        <v>680</v>
      </c>
      <c r="G44" s="217">
        <f t="shared" si="13"/>
        <v>896</v>
      </c>
      <c r="H44" s="217">
        <f t="shared" si="13"/>
        <v>293</v>
      </c>
      <c r="I44" s="217">
        <f t="shared" si="13"/>
        <v>1189</v>
      </c>
      <c r="J44" s="217">
        <f t="shared" si="13"/>
        <v>231</v>
      </c>
      <c r="K44" s="217">
        <f t="shared" si="13"/>
        <v>30</v>
      </c>
      <c r="L44" s="217">
        <f t="shared" si="13"/>
        <v>261</v>
      </c>
      <c r="M44" s="217">
        <f t="shared" si="13"/>
        <v>1797</v>
      </c>
      <c r="N44" s="217">
        <f t="shared" si="13"/>
        <v>333</v>
      </c>
      <c r="O44" s="217">
        <f t="shared" si="13"/>
        <v>2130</v>
      </c>
      <c r="P44" s="162" t="s">
        <v>75</v>
      </c>
      <c r="Q44" s="354"/>
      <c r="R44" s="366"/>
    </row>
    <row r="45" spans="1:18" s="14" customFormat="1" ht="24" customHeight="1" x14ac:dyDescent="0.25">
      <c r="A45" s="355" t="s">
        <v>48</v>
      </c>
      <c r="B45" s="358" t="s">
        <v>95</v>
      </c>
      <c r="C45" s="65" t="s">
        <v>145</v>
      </c>
      <c r="D45" s="66">
        <v>2</v>
      </c>
      <c r="E45" s="66">
        <v>0</v>
      </c>
      <c r="F45" s="66">
        <v>2</v>
      </c>
      <c r="G45" s="66">
        <v>0</v>
      </c>
      <c r="H45" s="66">
        <v>0</v>
      </c>
      <c r="I45" s="66">
        <v>0</v>
      </c>
      <c r="J45" s="66">
        <v>1</v>
      </c>
      <c r="K45" s="66">
        <v>0</v>
      </c>
      <c r="L45" s="66">
        <f>SUM(J45:K45)</f>
        <v>1</v>
      </c>
      <c r="M45" s="66">
        <f>F45+I45+L45</f>
        <v>3</v>
      </c>
      <c r="N45" s="66">
        <v>0</v>
      </c>
      <c r="O45" s="66">
        <f>SUM(M45:N45)</f>
        <v>3</v>
      </c>
      <c r="P45" s="65" t="s">
        <v>146</v>
      </c>
      <c r="Q45" s="358" t="s">
        <v>147</v>
      </c>
      <c r="R45" s="364" t="s">
        <v>49</v>
      </c>
    </row>
    <row r="46" spans="1:18" s="14" customFormat="1" ht="24" customHeight="1" x14ac:dyDescent="0.25">
      <c r="A46" s="356"/>
      <c r="B46" s="353"/>
      <c r="C46" s="43" t="s">
        <v>148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3" t="s">
        <v>149</v>
      </c>
      <c r="Q46" s="353"/>
      <c r="R46" s="365"/>
    </row>
    <row r="47" spans="1:18" s="14" customFormat="1" ht="24" customHeight="1" thickBot="1" x14ac:dyDescent="0.3">
      <c r="A47" s="357"/>
      <c r="B47" s="354"/>
      <c r="C47" s="162" t="s">
        <v>100</v>
      </c>
      <c r="D47" s="163">
        <f>SUM(D45:D46)</f>
        <v>2</v>
      </c>
      <c r="E47" s="221">
        <f t="shared" ref="E47:O47" si="14">SUM(E45:E46)</f>
        <v>0</v>
      </c>
      <c r="F47" s="221">
        <f t="shared" si="14"/>
        <v>2</v>
      </c>
      <c r="G47" s="221">
        <f t="shared" si="14"/>
        <v>0</v>
      </c>
      <c r="H47" s="221">
        <f t="shared" si="14"/>
        <v>0</v>
      </c>
      <c r="I47" s="221">
        <f t="shared" si="14"/>
        <v>0</v>
      </c>
      <c r="J47" s="221">
        <f t="shared" si="14"/>
        <v>1</v>
      </c>
      <c r="K47" s="221">
        <f t="shared" si="14"/>
        <v>0</v>
      </c>
      <c r="L47" s="221">
        <f t="shared" si="14"/>
        <v>1</v>
      </c>
      <c r="M47" s="221">
        <f t="shared" si="14"/>
        <v>3</v>
      </c>
      <c r="N47" s="221">
        <f t="shared" si="14"/>
        <v>0</v>
      </c>
      <c r="O47" s="221">
        <f t="shared" si="14"/>
        <v>3</v>
      </c>
      <c r="P47" s="162" t="s">
        <v>75</v>
      </c>
      <c r="Q47" s="354"/>
      <c r="R47" s="366"/>
    </row>
    <row r="48" spans="1:18" s="14" customFormat="1" ht="18.600000000000001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1:18" s="14" customFormat="1" ht="15" customHeight="1" x14ac:dyDescent="0.25">
      <c r="A49" s="21"/>
      <c r="B49" s="53"/>
      <c r="C49" s="5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3"/>
      <c r="Q49" s="69"/>
      <c r="R49" s="21"/>
    </row>
    <row r="50" spans="1:18" s="14" customFormat="1" ht="18.600000000000001" customHeight="1" x14ac:dyDescent="0.25">
      <c r="A50" s="339" t="s">
        <v>187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</row>
    <row r="51" spans="1:18" s="14" customFormat="1" ht="18.600000000000001" customHeight="1" x14ac:dyDescent="0.25">
      <c r="A51" s="280" t="s">
        <v>188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</row>
    <row r="52" spans="1:18" s="14" customFormat="1" ht="18.600000000000001" customHeight="1" thickBot="1" x14ac:dyDescent="0.3">
      <c r="A52" s="340"/>
      <c r="B52" s="340"/>
      <c r="C52" s="340"/>
      <c r="D52" s="340"/>
      <c r="E52" s="64"/>
      <c r="F52" s="64"/>
      <c r="G52" s="64"/>
      <c r="H52" s="64"/>
      <c r="I52" s="64"/>
      <c r="J52" s="64"/>
      <c r="K52" s="64"/>
      <c r="L52" s="64"/>
      <c r="M52" s="64"/>
      <c r="N52" s="68"/>
      <c r="O52" s="341"/>
      <c r="P52" s="341"/>
      <c r="Q52" s="341"/>
      <c r="R52" s="341"/>
    </row>
    <row r="53" spans="1:18" s="14" customFormat="1" ht="23.25" customHeight="1" thickTop="1" x14ac:dyDescent="0.25">
      <c r="A53" s="348" t="s">
        <v>21</v>
      </c>
      <c r="B53" s="342" t="s">
        <v>78</v>
      </c>
      <c r="C53" s="345" t="s">
        <v>136</v>
      </c>
      <c r="D53" s="342" t="s">
        <v>178</v>
      </c>
      <c r="E53" s="342"/>
      <c r="F53" s="342"/>
      <c r="G53" s="342" t="s">
        <v>177</v>
      </c>
      <c r="H53" s="342"/>
      <c r="I53" s="342"/>
      <c r="J53" s="342"/>
      <c r="K53" s="342"/>
      <c r="L53" s="342"/>
      <c r="M53" s="342" t="s">
        <v>137</v>
      </c>
      <c r="N53" s="342"/>
      <c r="O53" s="342"/>
      <c r="P53" s="345" t="s">
        <v>138</v>
      </c>
      <c r="Q53" s="345" t="s">
        <v>86</v>
      </c>
      <c r="R53" s="345" t="s">
        <v>28</v>
      </c>
    </row>
    <row r="54" spans="1:18" s="14" customFormat="1" ht="23.25" customHeight="1" x14ac:dyDescent="0.25">
      <c r="A54" s="349"/>
      <c r="B54" s="343"/>
      <c r="C54" s="346"/>
      <c r="D54" s="343"/>
      <c r="E54" s="343"/>
      <c r="F54" s="343"/>
      <c r="G54" s="343" t="s">
        <v>139</v>
      </c>
      <c r="H54" s="343"/>
      <c r="I54" s="343"/>
      <c r="J54" s="343" t="s">
        <v>140</v>
      </c>
      <c r="K54" s="343"/>
      <c r="L54" s="343"/>
      <c r="M54" s="343"/>
      <c r="N54" s="343"/>
      <c r="O54" s="343"/>
      <c r="P54" s="346"/>
      <c r="Q54" s="346"/>
      <c r="R54" s="346"/>
    </row>
    <row r="55" spans="1:18" s="14" customFormat="1" ht="23.25" customHeight="1" x14ac:dyDescent="0.25">
      <c r="A55" s="349"/>
      <c r="B55" s="343"/>
      <c r="C55" s="346"/>
      <c r="D55" s="343"/>
      <c r="E55" s="343"/>
      <c r="F55" s="343"/>
      <c r="G55" s="343" t="s">
        <v>142</v>
      </c>
      <c r="H55" s="343"/>
      <c r="I55" s="343"/>
      <c r="J55" s="343" t="s">
        <v>143</v>
      </c>
      <c r="K55" s="343"/>
      <c r="L55" s="343"/>
      <c r="M55" s="343" t="s">
        <v>75</v>
      </c>
      <c r="N55" s="343"/>
      <c r="O55" s="343"/>
      <c r="P55" s="346"/>
      <c r="Q55" s="346"/>
      <c r="R55" s="346"/>
    </row>
    <row r="56" spans="1:18" s="14" customFormat="1" ht="23.25" customHeight="1" x14ac:dyDescent="0.25">
      <c r="A56" s="349"/>
      <c r="B56" s="343"/>
      <c r="C56" s="346"/>
      <c r="D56" s="187" t="s">
        <v>141</v>
      </c>
      <c r="E56" s="187" t="s">
        <v>134</v>
      </c>
      <c r="F56" s="187" t="s">
        <v>74</v>
      </c>
      <c r="G56" s="187" t="s">
        <v>141</v>
      </c>
      <c r="H56" s="187" t="s">
        <v>134</v>
      </c>
      <c r="I56" s="187" t="s">
        <v>74</v>
      </c>
      <c r="J56" s="187" t="s">
        <v>141</v>
      </c>
      <c r="K56" s="187" t="s">
        <v>134</v>
      </c>
      <c r="L56" s="187" t="s">
        <v>74</v>
      </c>
      <c r="M56" s="187" t="s">
        <v>141</v>
      </c>
      <c r="N56" s="187" t="s">
        <v>134</v>
      </c>
      <c r="O56" s="187" t="s">
        <v>74</v>
      </c>
      <c r="P56" s="346"/>
      <c r="Q56" s="346"/>
      <c r="R56" s="346"/>
    </row>
    <row r="57" spans="1:18" s="14" customFormat="1" ht="23.25" customHeight="1" thickBot="1" x14ac:dyDescent="0.3">
      <c r="A57" s="350"/>
      <c r="B57" s="344"/>
      <c r="C57" s="347"/>
      <c r="D57" s="186" t="s">
        <v>144</v>
      </c>
      <c r="E57" s="186" t="s">
        <v>135</v>
      </c>
      <c r="F57" s="186" t="s">
        <v>75</v>
      </c>
      <c r="G57" s="186" t="s">
        <v>144</v>
      </c>
      <c r="H57" s="186" t="s">
        <v>135</v>
      </c>
      <c r="I57" s="186" t="s">
        <v>75</v>
      </c>
      <c r="J57" s="186" t="s">
        <v>144</v>
      </c>
      <c r="K57" s="186" t="s">
        <v>135</v>
      </c>
      <c r="L57" s="186" t="s">
        <v>75</v>
      </c>
      <c r="M57" s="186" t="s">
        <v>144</v>
      </c>
      <c r="N57" s="186" t="s">
        <v>135</v>
      </c>
      <c r="O57" s="186" t="s">
        <v>75</v>
      </c>
      <c r="P57" s="347"/>
      <c r="Q57" s="347"/>
      <c r="R57" s="347"/>
    </row>
    <row r="58" spans="1:18" s="14" customFormat="1" ht="16.5" customHeight="1" x14ac:dyDescent="0.25">
      <c r="A58" s="362" t="s">
        <v>50</v>
      </c>
      <c r="B58" s="363" t="s">
        <v>95</v>
      </c>
      <c r="C58" s="87" t="s">
        <v>145</v>
      </c>
      <c r="D58" s="54">
        <v>6</v>
      </c>
      <c r="E58" s="54">
        <v>0</v>
      </c>
      <c r="F58" s="54">
        <v>6</v>
      </c>
      <c r="G58" s="54">
        <v>8</v>
      </c>
      <c r="H58" s="54">
        <v>0</v>
      </c>
      <c r="I58" s="54">
        <v>8</v>
      </c>
      <c r="J58" s="54">
        <v>2</v>
      </c>
      <c r="K58" s="54">
        <v>0</v>
      </c>
      <c r="L58" s="54">
        <v>2</v>
      </c>
      <c r="M58" s="54">
        <v>16</v>
      </c>
      <c r="N58" s="54">
        <v>0</v>
      </c>
      <c r="O58" s="54">
        <f>F58+I58+L58</f>
        <v>16</v>
      </c>
      <c r="P58" s="87" t="s">
        <v>146</v>
      </c>
      <c r="Q58" s="363" t="s">
        <v>147</v>
      </c>
      <c r="R58" s="367" t="s">
        <v>51</v>
      </c>
    </row>
    <row r="59" spans="1:18" s="14" customFormat="1" ht="16.5" customHeight="1" x14ac:dyDescent="0.25">
      <c r="A59" s="356"/>
      <c r="B59" s="353"/>
      <c r="C59" s="43" t="s">
        <v>148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166" t="s">
        <v>149</v>
      </c>
      <c r="Q59" s="353"/>
      <c r="R59" s="368"/>
    </row>
    <row r="60" spans="1:18" s="14" customFormat="1" ht="16.5" customHeight="1" x14ac:dyDescent="0.25">
      <c r="A60" s="356"/>
      <c r="B60" s="353"/>
      <c r="C60" s="161" t="s">
        <v>100</v>
      </c>
      <c r="D60" s="132">
        <f>SUM(D58:D59)</f>
        <v>6</v>
      </c>
      <c r="E60" s="220">
        <f t="shared" ref="E60:O60" si="15">SUM(E58:E59)</f>
        <v>0</v>
      </c>
      <c r="F60" s="220">
        <f t="shared" si="15"/>
        <v>6</v>
      </c>
      <c r="G60" s="220">
        <f t="shared" si="15"/>
        <v>8</v>
      </c>
      <c r="H60" s="220">
        <f t="shared" si="15"/>
        <v>0</v>
      </c>
      <c r="I60" s="220">
        <f t="shared" si="15"/>
        <v>8</v>
      </c>
      <c r="J60" s="220">
        <f t="shared" si="15"/>
        <v>2</v>
      </c>
      <c r="K60" s="220">
        <f t="shared" si="15"/>
        <v>0</v>
      </c>
      <c r="L60" s="220">
        <f t="shared" si="15"/>
        <v>2</v>
      </c>
      <c r="M60" s="220">
        <f t="shared" si="15"/>
        <v>16</v>
      </c>
      <c r="N60" s="220">
        <f t="shared" si="15"/>
        <v>0</v>
      </c>
      <c r="O60" s="220">
        <f t="shared" si="15"/>
        <v>16</v>
      </c>
      <c r="P60" s="161" t="s">
        <v>75</v>
      </c>
      <c r="Q60" s="353"/>
      <c r="R60" s="368"/>
    </row>
    <row r="61" spans="1:18" s="14" customFormat="1" ht="16.5" customHeight="1" x14ac:dyDescent="0.25">
      <c r="A61" s="356"/>
      <c r="B61" s="353" t="s">
        <v>107</v>
      </c>
      <c r="C61" s="43" t="s">
        <v>145</v>
      </c>
      <c r="D61" s="40">
        <v>0</v>
      </c>
      <c r="E61" s="40">
        <v>0</v>
      </c>
      <c r="F61" s="40">
        <v>0</v>
      </c>
      <c r="G61" s="40">
        <v>35</v>
      </c>
      <c r="H61" s="40">
        <v>2</v>
      </c>
      <c r="I61" s="40">
        <v>37</v>
      </c>
      <c r="J61" s="40">
        <v>0</v>
      </c>
      <c r="K61" s="40">
        <v>0</v>
      </c>
      <c r="L61" s="40">
        <v>0</v>
      </c>
      <c r="M61" s="40">
        <v>35</v>
      </c>
      <c r="N61" s="40">
        <v>2</v>
      </c>
      <c r="O61" s="40">
        <v>37</v>
      </c>
      <c r="P61" s="43" t="s">
        <v>146</v>
      </c>
      <c r="Q61" s="353" t="s">
        <v>108</v>
      </c>
      <c r="R61" s="368"/>
    </row>
    <row r="62" spans="1:18" s="14" customFormat="1" ht="16.5" customHeight="1" x14ac:dyDescent="0.25">
      <c r="A62" s="356"/>
      <c r="B62" s="353"/>
      <c r="C62" s="43" t="s">
        <v>148</v>
      </c>
      <c r="D62" s="40">
        <v>0</v>
      </c>
      <c r="E62" s="40">
        <v>0</v>
      </c>
      <c r="F62" s="40">
        <v>0</v>
      </c>
      <c r="G62" s="40">
        <v>3</v>
      </c>
      <c r="H62" s="40">
        <v>0</v>
      </c>
      <c r="I62" s="40">
        <v>3</v>
      </c>
      <c r="J62" s="40">
        <v>0</v>
      </c>
      <c r="K62" s="40">
        <v>0</v>
      </c>
      <c r="L62" s="40">
        <v>0</v>
      </c>
      <c r="M62" s="40">
        <v>3</v>
      </c>
      <c r="N62" s="40">
        <v>0</v>
      </c>
      <c r="O62" s="40">
        <v>3</v>
      </c>
      <c r="P62" s="43" t="s">
        <v>149</v>
      </c>
      <c r="Q62" s="353"/>
      <c r="R62" s="368"/>
    </row>
    <row r="63" spans="1:18" s="14" customFormat="1" ht="16.5" customHeight="1" x14ac:dyDescent="0.25">
      <c r="A63" s="356"/>
      <c r="B63" s="353"/>
      <c r="C63" s="161" t="s">
        <v>100</v>
      </c>
      <c r="D63" s="132">
        <f>SUM(D61:D62)</f>
        <v>0</v>
      </c>
      <c r="E63" s="216">
        <f t="shared" ref="E63:O63" si="16">SUM(E61:E62)</f>
        <v>0</v>
      </c>
      <c r="F63" s="216">
        <f t="shared" si="16"/>
        <v>0</v>
      </c>
      <c r="G63" s="216">
        <f t="shared" si="16"/>
        <v>38</v>
      </c>
      <c r="H63" s="216">
        <f t="shared" si="16"/>
        <v>2</v>
      </c>
      <c r="I63" s="216">
        <f t="shared" si="16"/>
        <v>40</v>
      </c>
      <c r="J63" s="216">
        <f t="shared" si="16"/>
        <v>0</v>
      </c>
      <c r="K63" s="216">
        <f t="shared" si="16"/>
        <v>0</v>
      </c>
      <c r="L63" s="216">
        <f t="shared" si="16"/>
        <v>0</v>
      </c>
      <c r="M63" s="216">
        <f t="shared" si="16"/>
        <v>38</v>
      </c>
      <c r="N63" s="216">
        <f t="shared" si="16"/>
        <v>2</v>
      </c>
      <c r="O63" s="216">
        <f t="shared" si="16"/>
        <v>40</v>
      </c>
      <c r="P63" s="161" t="s">
        <v>75</v>
      </c>
      <c r="Q63" s="353"/>
      <c r="R63" s="368"/>
    </row>
    <row r="64" spans="1:18" s="14" customFormat="1" ht="16.5" customHeight="1" x14ac:dyDescent="0.25">
      <c r="A64" s="356"/>
      <c r="B64" s="353" t="s">
        <v>100</v>
      </c>
      <c r="C64" s="43" t="s">
        <v>145</v>
      </c>
      <c r="D64" s="40">
        <f>D58+D61</f>
        <v>6</v>
      </c>
      <c r="E64" s="215">
        <f t="shared" ref="E64:O64" si="17">E58+E61</f>
        <v>0</v>
      </c>
      <c r="F64" s="215">
        <f t="shared" si="17"/>
        <v>6</v>
      </c>
      <c r="G64" s="215">
        <f t="shared" si="17"/>
        <v>43</v>
      </c>
      <c r="H64" s="215">
        <f t="shared" si="17"/>
        <v>2</v>
      </c>
      <c r="I64" s="215">
        <f t="shared" si="17"/>
        <v>45</v>
      </c>
      <c r="J64" s="215">
        <f t="shared" si="17"/>
        <v>2</v>
      </c>
      <c r="K64" s="215">
        <f t="shared" si="17"/>
        <v>0</v>
      </c>
      <c r="L64" s="215">
        <f t="shared" si="17"/>
        <v>2</v>
      </c>
      <c r="M64" s="215">
        <f t="shared" si="17"/>
        <v>51</v>
      </c>
      <c r="N64" s="215">
        <f t="shared" si="17"/>
        <v>2</v>
      </c>
      <c r="O64" s="215">
        <f t="shared" si="17"/>
        <v>53</v>
      </c>
      <c r="P64" s="43" t="s">
        <v>146</v>
      </c>
      <c r="Q64" s="353" t="s">
        <v>75</v>
      </c>
      <c r="R64" s="368"/>
    </row>
    <row r="65" spans="1:18" s="14" customFormat="1" ht="16.5" customHeight="1" x14ac:dyDescent="0.25">
      <c r="A65" s="356"/>
      <c r="B65" s="353"/>
      <c r="C65" s="43" t="s">
        <v>148</v>
      </c>
      <c r="D65" s="40">
        <f>D59+D62</f>
        <v>0</v>
      </c>
      <c r="E65" s="215">
        <f t="shared" ref="E65:O65" si="18">E59+E62</f>
        <v>0</v>
      </c>
      <c r="F65" s="215">
        <f t="shared" si="18"/>
        <v>0</v>
      </c>
      <c r="G65" s="215">
        <f t="shared" si="18"/>
        <v>3</v>
      </c>
      <c r="H65" s="215">
        <f t="shared" si="18"/>
        <v>0</v>
      </c>
      <c r="I65" s="215">
        <f t="shared" si="18"/>
        <v>3</v>
      </c>
      <c r="J65" s="215">
        <f t="shared" si="18"/>
        <v>0</v>
      </c>
      <c r="K65" s="215">
        <f t="shared" si="18"/>
        <v>0</v>
      </c>
      <c r="L65" s="215">
        <f t="shared" si="18"/>
        <v>0</v>
      </c>
      <c r="M65" s="215">
        <f t="shared" si="18"/>
        <v>3</v>
      </c>
      <c r="N65" s="215">
        <f t="shared" si="18"/>
        <v>0</v>
      </c>
      <c r="O65" s="215">
        <f t="shared" si="18"/>
        <v>3</v>
      </c>
      <c r="P65" s="43" t="s">
        <v>149</v>
      </c>
      <c r="Q65" s="353"/>
      <c r="R65" s="368"/>
    </row>
    <row r="66" spans="1:18" s="14" customFormat="1" ht="16.5" customHeight="1" thickBot="1" x14ac:dyDescent="0.3">
      <c r="A66" s="357"/>
      <c r="B66" s="354"/>
      <c r="C66" s="162" t="s">
        <v>100</v>
      </c>
      <c r="D66" s="163">
        <f>SUM(D64:D65)</f>
        <v>6</v>
      </c>
      <c r="E66" s="217">
        <f t="shared" ref="E66:O66" si="19">SUM(E64:E65)</f>
        <v>0</v>
      </c>
      <c r="F66" s="217">
        <f t="shared" si="19"/>
        <v>6</v>
      </c>
      <c r="G66" s="217">
        <f t="shared" si="19"/>
        <v>46</v>
      </c>
      <c r="H66" s="217">
        <f t="shared" si="19"/>
        <v>2</v>
      </c>
      <c r="I66" s="217">
        <f t="shared" si="19"/>
        <v>48</v>
      </c>
      <c r="J66" s="217">
        <f t="shared" si="19"/>
        <v>2</v>
      </c>
      <c r="K66" s="217">
        <f t="shared" si="19"/>
        <v>0</v>
      </c>
      <c r="L66" s="217">
        <f t="shared" si="19"/>
        <v>2</v>
      </c>
      <c r="M66" s="217">
        <f t="shared" si="19"/>
        <v>54</v>
      </c>
      <c r="N66" s="217">
        <f t="shared" si="19"/>
        <v>2</v>
      </c>
      <c r="O66" s="217">
        <f t="shared" si="19"/>
        <v>56</v>
      </c>
      <c r="P66" s="162" t="s">
        <v>75</v>
      </c>
      <c r="Q66" s="354"/>
      <c r="R66" s="369"/>
    </row>
    <row r="67" spans="1:18" s="14" customFormat="1" ht="16.5" customHeight="1" x14ac:dyDescent="0.25">
      <c r="A67" s="355" t="s">
        <v>52</v>
      </c>
      <c r="B67" s="358" t="s">
        <v>95</v>
      </c>
      <c r="C67" s="65" t="s">
        <v>145</v>
      </c>
      <c r="D67" s="66">
        <v>426</v>
      </c>
      <c r="E67" s="66">
        <v>0</v>
      </c>
      <c r="F67" s="66">
        <v>426</v>
      </c>
      <c r="G67" s="66">
        <v>563</v>
      </c>
      <c r="H67" s="66">
        <v>25</v>
      </c>
      <c r="I67" s="66">
        <v>588</v>
      </c>
      <c r="J67" s="66">
        <v>56</v>
      </c>
      <c r="K67" s="66">
        <v>13</v>
      </c>
      <c r="L67" s="66">
        <v>69</v>
      </c>
      <c r="M67" s="66">
        <v>1045</v>
      </c>
      <c r="N67" s="66">
        <v>38</v>
      </c>
      <c r="O67" s="66">
        <v>1083</v>
      </c>
      <c r="P67" s="65" t="s">
        <v>146</v>
      </c>
      <c r="Q67" s="358" t="s">
        <v>147</v>
      </c>
      <c r="R67" s="367" t="s">
        <v>53</v>
      </c>
    </row>
    <row r="68" spans="1:18" s="14" customFormat="1" ht="16.5" customHeight="1" x14ac:dyDescent="0.25">
      <c r="A68" s="356"/>
      <c r="B68" s="353"/>
      <c r="C68" s="43" t="s">
        <v>148</v>
      </c>
      <c r="D68" s="40">
        <v>0</v>
      </c>
      <c r="E68" s="40">
        <v>0</v>
      </c>
      <c r="F68" s="40">
        <v>0</v>
      </c>
      <c r="G68" s="40">
        <v>54</v>
      </c>
      <c r="H68" s="40">
        <v>7</v>
      </c>
      <c r="I68" s="40">
        <v>61</v>
      </c>
      <c r="J68" s="40">
        <v>2</v>
      </c>
      <c r="K68" s="40">
        <v>2</v>
      </c>
      <c r="L68" s="40">
        <v>4</v>
      </c>
      <c r="M68" s="40">
        <v>56</v>
      </c>
      <c r="N68" s="40">
        <v>9</v>
      </c>
      <c r="O68" s="40">
        <v>65</v>
      </c>
      <c r="P68" s="43" t="s">
        <v>149</v>
      </c>
      <c r="Q68" s="353"/>
      <c r="R68" s="368"/>
    </row>
    <row r="69" spans="1:18" s="14" customFormat="1" ht="16.5" customHeight="1" x14ac:dyDescent="0.25">
      <c r="A69" s="356"/>
      <c r="B69" s="353"/>
      <c r="C69" s="161" t="s">
        <v>100</v>
      </c>
      <c r="D69" s="132">
        <f>SUM(D67:D68)</f>
        <v>426</v>
      </c>
      <c r="E69" s="220">
        <f t="shared" ref="E69:O69" si="20">SUM(E67:E68)</f>
        <v>0</v>
      </c>
      <c r="F69" s="220">
        <f t="shared" si="20"/>
        <v>426</v>
      </c>
      <c r="G69" s="220">
        <f t="shared" si="20"/>
        <v>617</v>
      </c>
      <c r="H69" s="220">
        <f t="shared" si="20"/>
        <v>32</v>
      </c>
      <c r="I69" s="220">
        <f t="shared" si="20"/>
        <v>649</v>
      </c>
      <c r="J69" s="220">
        <f t="shared" si="20"/>
        <v>58</v>
      </c>
      <c r="K69" s="220">
        <f t="shared" si="20"/>
        <v>15</v>
      </c>
      <c r="L69" s="220">
        <f t="shared" si="20"/>
        <v>73</v>
      </c>
      <c r="M69" s="220">
        <f t="shared" si="20"/>
        <v>1101</v>
      </c>
      <c r="N69" s="220">
        <f t="shared" si="20"/>
        <v>47</v>
      </c>
      <c r="O69" s="220">
        <f t="shared" si="20"/>
        <v>1148</v>
      </c>
      <c r="P69" s="161" t="s">
        <v>75</v>
      </c>
      <c r="Q69" s="353"/>
      <c r="R69" s="368"/>
    </row>
    <row r="70" spans="1:18" s="14" customFormat="1" ht="16.5" customHeight="1" x14ac:dyDescent="0.25">
      <c r="A70" s="356"/>
      <c r="B70" s="353" t="s">
        <v>98</v>
      </c>
      <c r="C70" s="43" t="s">
        <v>145</v>
      </c>
      <c r="D70" s="40">
        <v>0</v>
      </c>
      <c r="E70" s="40">
        <v>0</v>
      </c>
      <c r="F70" s="40">
        <v>0</v>
      </c>
      <c r="G70" s="40">
        <v>83</v>
      </c>
      <c r="H70" s="40">
        <v>0</v>
      </c>
      <c r="I70" s="40">
        <v>83</v>
      </c>
      <c r="J70" s="40">
        <v>34</v>
      </c>
      <c r="K70" s="40">
        <v>0</v>
      </c>
      <c r="L70" s="40">
        <v>34</v>
      </c>
      <c r="M70" s="40">
        <v>117</v>
      </c>
      <c r="N70" s="40">
        <v>0</v>
      </c>
      <c r="O70" s="40">
        <v>117</v>
      </c>
      <c r="P70" s="43" t="s">
        <v>146</v>
      </c>
      <c r="Q70" s="353" t="s">
        <v>150</v>
      </c>
      <c r="R70" s="368"/>
    </row>
    <row r="71" spans="1:18" s="14" customFormat="1" ht="16.5" customHeight="1" x14ac:dyDescent="0.25">
      <c r="A71" s="356"/>
      <c r="B71" s="353"/>
      <c r="C71" s="43" t="s">
        <v>148</v>
      </c>
      <c r="D71" s="40">
        <v>0</v>
      </c>
      <c r="E71" s="40">
        <v>0</v>
      </c>
      <c r="F71" s="40">
        <v>0</v>
      </c>
      <c r="G71" s="40">
        <v>55</v>
      </c>
      <c r="H71" s="40">
        <v>0</v>
      </c>
      <c r="I71" s="40">
        <v>55</v>
      </c>
      <c r="J71" s="40">
        <v>0</v>
      </c>
      <c r="K71" s="40">
        <v>0</v>
      </c>
      <c r="L71" s="40">
        <v>0</v>
      </c>
      <c r="M71" s="40">
        <v>55</v>
      </c>
      <c r="N71" s="40">
        <v>0</v>
      </c>
      <c r="O71" s="40">
        <v>55</v>
      </c>
      <c r="P71" s="43" t="s">
        <v>149</v>
      </c>
      <c r="Q71" s="353"/>
      <c r="R71" s="368"/>
    </row>
    <row r="72" spans="1:18" s="14" customFormat="1" ht="16.5" customHeight="1" x14ac:dyDescent="0.25">
      <c r="A72" s="356"/>
      <c r="B72" s="353"/>
      <c r="C72" s="161" t="s">
        <v>100</v>
      </c>
      <c r="D72" s="132">
        <f>SUM(D70:D71)</f>
        <v>0</v>
      </c>
      <c r="E72" s="220">
        <f t="shared" ref="E72:O72" si="21">SUM(E70:E71)</f>
        <v>0</v>
      </c>
      <c r="F72" s="220">
        <f t="shared" si="21"/>
        <v>0</v>
      </c>
      <c r="G72" s="220">
        <f t="shared" si="21"/>
        <v>138</v>
      </c>
      <c r="H72" s="220">
        <f t="shared" si="21"/>
        <v>0</v>
      </c>
      <c r="I72" s="220">
        <f t="shared" si="21"/>
        <v>138</v>
      </c>
      <c r="J72" s="220">
        <f t="shared" si="21"/>
        <v>34</v>
      </c>
      <c r="K72" s="220">
        <f t="shared" si="21"/>
        <v>0</v>
      </c>
      <c r="L72" s="220">
        <f t="shared" si="21"/>
        <v>34</v>
      </c>
      <c r="M72" s="220">
        <f t="shared" si="21"/>
        <v>172</v>
      </c>
      <c r="N72" s="220">
        <f t="shared" si="21"/>
        <v>0</v>
      </c>
      <c r="O72" s="220">
        <f t="shared" si="21"/>
        <v>172</v>
      </c>
      <c r="P72" s="161" t="s">
        <v>75</v>
      </c>
      <c r="Q72" s="353"/>
      <c r="R72" s="368"/>
    </row>
    <row r="73" spans="1:18" s="14" customFormat="1" ht="16.5" customHeight="1" x14ac:dyDescent="0.25">
      <c r="A73" s="356"/>
      <c r="B73" s="353" t="s">
        <v>100</v>
      </c>
      <c r="C73" s="43" t="s">
        <v>145</v>
      </c>
      <c r="D73" s="40">
        <f>D67+D70</f>
        <v>426</v>
      </c>
      <c r="E73" s="219">
        <f t="shared" ref="E73:O73" si="22">E67+E70</f>
        <v>0</v>
      </c>
      <c r="F73" s="219">
        <f t="shared" si="22"/>
        <v>426</v>
      </c>
      <c r="G73" s="219">
        <f t="shared" si="22"/>
        <v>646</v>
      </c>
      <c r="H73" s="219">
        <f t="shared" si="22"/>
        <v>25</v>
      </c>
      <c r="I73" s="219">
        <f t="shared" si="22"/>
        <v>671</v>
      </c>
      <c r="J73" s="219">
        <f t="shared" si="22"/>
        <v>90</v>
      </c>
      <c r="K73" s="219">
        <f t="shared" si="22"/>
        <v>13</v>
      </c>
      <c r="L73" s="219">
        <f t="shared" si="22"/>
        <v>103</v>
      </c>
      <c r="M73" s="219">
        <f t="shared" si="22"/>
        <v>1162</v>
      </c>
      <c r="N73" s="219">
        <f t="shared" si="22"/>
        <v>38</v>
      </c>
      <c r="O73" s="219">
        <f t="shared" si="22"/>
        <v>1200</v>
      </c>
      <c r="P73" s="43" t="s">
        <v>146</v>
      </c>
      <c r="Q73" s="353" t="s">
        <v>75</v>
      </c>
      <c r="R73" s="368"/>
    </row>
    <row r="74" spans="1:18" s="14" customFormat="1" ht="16.5" customHeight="1" x14ac:dyDescent="0.25">
      <c r="A74" s="356"/>
      <c r="B74" s="353"/>
      <c r="C74" s="43" t="s">
        <v>148</v>
      </c>
      <c r="D74" s="40">
        <f>D68+D71</f>
        <v>0</v>
      </c>
      <c r="E74" s="219">
        <f t="shared" ref="E74:O74" si="23">E68+E71</f>
        <v>0</v>
      </c>
      <c r="F74" s="219">
        <f t="shared" si="23"/>
        <v>0</v>
      </c>
      <c r="G74" s="219">
        <f t="shared" si="23"/>
        <v>109</v>
      </c>
      <c r="H74" s="219">
        <f t="shared" si="23"/>
        <v>7</v>
      </c>
      <c r="I74" s="219">
        <f t="shared" si="23"/>
        <v>116</v>
      </c>
      <c r="J74" s="219">
        <f t="shared" si="23"/>
        <v>2</v>
      </c>
      <c r="K74" s="219">
        <f t="shared" si="23"/>
        <v>2</v>
      </c>
      <c r="L74" s="219">
        <f t="shared" si="23"/>
        <v>4</v>
      </c>
      <c r="M74" s="219">
        <f t="shared" si="23"/>
        <v>111</v>
      </c>
      <c r="N74" s="219">
        <f t="shared" si="23"/>
        <v>9</v>
      </c>
      <c r="O74" s="219">
        <f t="shared" si="23"/>
        <v>120</v>
      </c>
      <c r="P74" s="43" t="s">
        <v>149</v>
      </c>
      <c r="Q74" s="353"/>
      <c r="R74" s="368"/>
    </row>
    <row r="75" spans="1:18" s="14" customFormat="1" ht="16.5" customHeight="1" thickBot="1" x14ac:dyDescent="0.3">
      <c r="A75" s="357"/>
      <c r="B75" s="354"/>
      <c r="C75" s="162" t="s">
        <v>100</v>
      </c>
      <c r="D75" s="163">
        <f>SUM(D73:D74)</f>
        <v>426</v>
      </c>
      <c r="E75" s="221">
        <f t="shared" ref="E75:O75" si="24">SUM(E73:E74)</f>
        <v>0</v>
      </c>
      <c r="F75" s="221">
        <f t="shared" si="24"/>
        <v>426</v>
      </c>
      <c r="G75" s="221">
        <f t="shared" si="24"/>
        <v>755</v>
      </c>
      <c r="H75" s="221">
        <f t="shared" si="24"/>
        <v>32</v>
      </c>
      <c r="I75" s="221">
        <f t="shared" si="24"/>
        <v>787</v>
      </c>
      <c r="J75" s="221">
        <f t="shared" si="24"/>
        <v>92</v>
      </c>
      <c r="K75" s="221">
        <f t="shared" si="24"/>
        <v>15</v>
      </c>
      <c r="L75" s="221">
        <f t="shared" si="24"/>
        <v>107</v>
      </c>
      <c r="M75" s="221">
        <f t="shared" si="24"/>
        <v>1273</v>
      </c>
      <c r="N75" s="221">
        <f t="shared" si="24"/>
        <v>47</v>
      </c>
      <c r="O75" s="221">
        <f t="shared" si="24"/>
        <v>1320</v>
      </c>
      <c r="P75" s="162" t="s">
        <v>75</v>
      </c>
      <c r="Q75" s="354"/>
      <c r="R75" s="369"/>
    </row>
    <row r="76" spans="1:18" s="14" customFormat="1" ht="16.5" customHeigh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1:18" s="14" customFormat="1" ht="16.5" customHeight="1" x14ac:dyDescent="0.25">
      <c r="A77" s="339" t="s">
        <v>187</v>
      </c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</row>
    <row r="78" spans="1:18" s="14" customFormat="1" ht="16.5" customHeight="1" x14ac:dyDescent="0.25">
      <c r="A78" s="280" t="s">
        <v>188</v>
      </c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</row>
    <row r="79" spans="1:18" s="14" customFormat="1" ht="16.5" customHeight="1" thickBot="1" x14ac:dyDescent="0.3">
      <c r="A79" s="340"/>
      <c r="B79" s="340"/>
      <c r="C79" s="340"/>
      <c r="D79" s="340"/>
      <c r="E79" s="64"/>
      <c r="F79" s="64"/>
      <c r="G79" s="64"/>
      <c r="H79" s="64"/>
      <c r="I79" s="64"/>
      <c r="J79" s="64"/>
      <c r="K79" s="64"/>
      <c r="L79" s="64"/>
      <c r="M79" s="64"/>
      <c r="N79" s="68"/>
      <c r="O79" s="341"/>
      <c r="P79" s="341"/>
      <c r="Q79" s="341"/>
      <c r="R79" s="341"/>
    </row>
    <row r="80" spans="1:18" s="14" customFormat="1" ht="24.75" customHeight="1" thickTop="1" x14ac:dyDescent="0.25">
      <c r="A80" s="348" t="s">
        <v>21</v>
      </c>
      <c r="B80" s="342" t="s">
        <v>78</v>
      </c>
      <c r="C80" s="345" t="s">
        <v>136</v>
      </c>
      <c r="D80" s="342" t="s">
        <v>178</v>
      </c>
      <c r="E80" s="342"/>
      <c r="F80" s="342"/>
      <c r="G80" s="342" t="s">
        <v>177</v>
      </c>
      <c r="H80" s="342"/>
      <c r="I80" s="342"/>
      <c r="J80" s="342"/>
      <c r="K80" s="342"/>
      <c r="L80" s="342"/>
      <c r="M80" s="342" t="s">
        <v>137</v>
      </c>
      <c r="N80" s="342"/>
      <c r="O80" s="342"/>
      <c r="P80" s="345" t="s">
        <v>138</v>
      </c>
      <c r="Q80" s="345" t="s">
        <v>86</v>
      </c>
      <c r="R80" s="345" t="s">
        <v>28</v>
      </c>
    </row>
    <row r="81" spans="1:18" s="14" customFormat="1" ht="24.75" customHeight="1" x14ac:dyDescent="0.25">
      <c r="A81" s="349"/>
      <c r="B81" s="343"/>
      <c r="C81" s="346"/>
      <c r="D81" s="343"/>
      <c r="E81" s="343"/>
      <c r="F81" s="343"/>
      <c r="G81" s="343" t="s">
        <v>139</v>
      </c>
      <c r="H81" s="343"/>
      <c r="I81" s="343"/>
      <c r="J81" s="343" t="s">
        <v>140</v>
      </c>
      <c r="K81" s="343"/>
      <c r="L81" s="343"/>
      <c r="M81" s="343"/>
      <c r="N81" s="343"/>
      <c r="O81" s="343"/>
      <c r="P81" s="346"/>
      <c r="Q81" s="346"/>
      <c r="R81" s="346"/>
    </row>
    <row r="82" spans="1:18" s="14" customFormat="1" ht="24.75" customHeight="1" x14ac:dyDescent="0.25">
      <c r="A82" s="349"/>
      <c r="B82" s="343"/>
      <c r="C82" s="346"/>
      <c r="D82" s="343"/>
      <c r="E82" s="343"/>
      <c r="F82" s="343"/>
      <c r="G82" s="343" t="s">
        <v>142</v>
      </c>
      <c r="H82" s="343"/>
      <c r="I82" s="343"/>
      <c r="J82" s="343" t="s">
        <v>143</v>
      </c>
      <c r="K82" s="343"/>
      <c r="L82" s="343"/>
      <c r="M82" s="343" t="s">
        <v>75</v>
      </c>
      <c r="N82" s="343"/>
      <c r="O82" s="343"/>
      <c r="P82" s="346"/>
      <c r="Q82" s="346"/>
      <c r="R82" s="346"/>
    </row>
    <row r="83" spans="1:18" s="14" customFormat="1" ht="24.75" customHeight="1" x14ac:dyDescent="0.25">
      <c r="A83" s="349"/>
      <c r="B83" s="343"/>
      <c r="C83" s="346"/>
      <c r="D83" s="187" t="s">
        <v>141</v>
      </c>
      <c r="E83" s="187" t="s">
        <v>134</v>
      </c>
      <c r="F83" s="187" t="s">
        <v>74</v>
      </c>
      <c r="G83" s="187" t="s">
        <v>141</v>
      </c>
      <c r="H83" s="187" t="s">
        <v>134</v>
      </c>
      <c r="I83" s="187" t="s">
        <v>74</v>
      </c>
      <c r="J83" s="187" t="s">
        <v>141</v>
      </c>
      <c r="K83" s="187" t="s">
        <v>134</v>
      </c>
      <c r="L83" s="187" t="s">
        <v>74</v>
      </c>
      <c r="M83" s="187" t="s">
        <v>141</v>
      </c>
      <c r="N83" s="187" t="s">
        <v>134</v>
      </c>
      <c r="O83" s="187" t="s">
        <v>74</v>
      </c>
      <c r="P83" s="346"/>
      <c r="Q83" s="346"/>
      <c r="R83" s="346"/>
    </row>
    <row r="84" spans="1:18" s="14" customFormat="1" ht="24.75" customHeight="1" thickBot="1" x14ac:dyDescent="0.3">
      <c r="A84" s="350"/>
      <c r="B84" s="344"/>
      <c r="C84" s="347"/>
      <c r="D84" s="186" t="s">
        <v>144</v>
      </c>
      <c r="E84" s="186" t="s">
        <v>135</v>
      </c>
      <c r="F84" s="186" t="s">
        <v>75</v>
      </c>
      <c r="G84" s="186" t="s">
        <v>144</v>
      </c>
      <c r="H84" s="186" t="s">
        <v>135</v>
      </c>
      <c r="I84" s="186" t="s">
        <v>75</v>
      </c>
      <c r="J84" s="186" t="s">
        <v>144</v>
      </c>
      <c r="K84" s="186" t="s">
        <v>135</v>
      </c>
      <c r="L84" s="186" t="s">
        <v>75</v>
      </c>
      <c r="M84" s="186" t="s">
        <v>144</v>
      </c>
      <c r="N84" s="186" t="s">
        <v>135</v>
      </c>
      <c r="O84" s="186" t="s">
        <v>75</v>
      </c>
      <c r="P84" s="347"/>
      <c r="Q84" s="347"/>
      <c r="R84" s="347"/>
    </row>
    <row r="85" spans="1:18" s="14" customFormat="1" ht="18.600000000000001" customHeight="1" x14ac:dyDescent="0.25">
      <c r="A85" s="362" t="s">
        <v>54</v>
      </c>
      <c r="B85" s="363" t="s">
        <v>95</v>
      </c>
      <c r="C85" s="87" t="s">
        <v>145</v>
      </c>
      <c r="D85" s="54">
        <v>9</v>
      </c>
      <c r="E85" s="54">
        <v>0</v>
      </c>
      <c r="F85" s="54">
        <v>9</v>
      </c>
      <c r="G85" s="54">
        <v>3</v>
      </c>
      <c r="H85" s="54">
        <v>2</v>
      </c>
      <c r="I85" s="54">
        <v>5</v>
      </c>
      <c r="J85" s="54">
        <v>0</v>
      </c>
      <c r="K85" s="54">
        <v>0</v>
      </c>
      <c r="L85" s="54">
        <v>0</v>
      </c>
      <c r="M85" s="54">
        <v>12</v>
      </c>
      <c r="N85" s="54">
        <v>2</v>
      </c>
      <c r="O85" s="54">
        <v>14</v>
      </c>
      <c r="P85" s="87" t="s">
        <v>146</v>
      </c>
      <c r="Q85" s="363" t="s">
        <v>147</v>
      </c>
      <c r="R85" s="367" t="s">
        <v>55</v>
      </c>
    </row>
    <row r="86" spans="1:18" s="14" customFormat="1" ht="18.600000000000001" customHeight="1" x14ac:dyDescent="0.25">
      <c r="A86" s="356"/>
      <c r="B86" s="353"/>
      <c r="C86" s="43" t="s">
        <v>148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3" t="s">
        <v>149</v>
      </c>
      <c r="Q86" s="353"/>
      <c r="R86" s="368"/>
    </row>
    <row r="87" spans="1:18" s="14" customFormat="1" ht="18.600000000000001" customHeight="1" thickBot="1" x14ac:dyDescent="0.3">
      <c r="A87" s="357"/>
      <c r="B87" s="354"/>
      <c r="C87" s="162" t="s">
        <v>100</v>
      </c>
      <c r="D87" s="163">
        <f>SUM(D85:D86)</f>
        <v>9</v>
      </c>
      <c r="E87" s="217">
        <f t="shared" ref="E87:O87" si="25">SUM(E85:E86)</f>
        <v>0</v>
      </c>
      <c r="F87" s="217">
        <f t="shared" si="25"/>
        <v>9</v>
      </c>
      <c r="G87" s="217">
        <f t="shared" si="25"/>
        <v>3</v>
      </c>
      <c r="H87" s="217">
        <f t="shared" si="25"/>
        <v>2</v>
      </c>
      <c r="I87" s="217">
        <f t="shared" si="25"/>
        <v>5</v>
      </c>
      <c r="J87" s="217">
        <f t="shared" si="25"/>
        <v>0</v>
      </c>
      <c r="K87" s="217">
        <f t="shared" si="25"/>
        <v>0</v>
      </c>
      <c r="L87" s="217">
        <f t="shared" si="25"/>
        <v>0</v>
      </c>
      <c r="M87" s="217">
        <f t="shared" si="25"/>
        <v>12</v>
      </c>
      <c r="N87" s="217">
        <f t="shared" si="25"/>
        <v>2</v>
      </c>
      <c r="O87" s="217">
        <f t="shared" si="25"/>
        <v>14</v>
      </c>
      <c r="P87" s="162" t="s">
        <v>75</v>
      </c>
      <c r="Q87" s="354"/>
      <c r="R87" s="368"/>
    </row>
    <row r="88" spans="1:18" s="14" customFormat="1" ht="18.600000000000001" customHeight="1" x14ac:dyDescent="0.25">
      <c r="A88" s="362" t="s">
        <v>56</v>
      </c>
      <c r="B88" s="363" t="s">
        <v>95</v>
      </c>
      <c r="C88" s="87" t="s">
        <v>145</v>
      </c>
      <c r="D88" s="54">
        <v>600</v>
      </c>
      <c r="E88" s="54">
        <v>1</v>
      </c>
      <c r="F88" s="54">
        <v>601</v>
      </c>
      <c r="G88" s="54">
        <v>954</v>
      </c>
      <c r="H88" s="54">
        <v>5</v>
      </c>
      <c r="I88" s="54">
        <v>959</v>
      </c>
      <c r="J88" s="54">
        <v>30</v>
      </c>
      <c r="K88" s="54">
        <v>5</v>
      </c>
      <c r="L88" s="54">
        <v>35</v>
      </c>
      <c r="M88" s="54">
        <v>1584</v>
      </c>
      <c r="N88" s="54">
        <v>11</v>
      </c>
      <c r="O88" s="54">
        <v>1595</v>
      </c>
      <c r="P88" s="87" t="s">
        <v>146</v>
      </c>
      <c r="Q88" s="363" t="s">
        <v>147</v>
      </c>
      <c r="R88" s="367" t="s">
        <v>57</v>
      </c>
    </row>
    <row r="89" spans="1:18" s="14" customFormat="1" ht="18.600000000000001" customHeight="1" x14ac:dyDescent="0.25">
      <c r="A89" s="356"/>
      <c r="B89" s="353"/>
      <c r="C89" s="43" t="s">
        <v>148</v>
      </c>
      <c r="D89" s="40">
        <v>5</v>
      </c>
      <c r="E89" s="40">
        <v>0</v>
      </c>
      <c r="F89" s="40">
        <v>5</v>
      </c>
      <c r="G89" s="40">
        <v>2</v>
      </c>
      <c r="H89" s="40">
        <v>0</v>
      </c>
      <c r="I89" s="40">
        <v>2</v>
      </c>
      <c r="J89" s="40">
        <v>0</v>
      </c>
      <c r="K89" s="40">
        <v>0</v>
      </c>
      <c r="L89" s="40">
        <v>0</v>
      </c>
      <c r="M89" s="40">
        <v>7</v>
      </c>
      <c r="N89" s="40">
        <v>0</v>
      </c>
      <c r="O89" s="40">
        <v>7</v>
      </c>
      <c r="P89" s="43" t="s">
        <v>149</v>
      </c>
      <c r="Q89" s="353"/>
      <c r="R89" s="368"/>
    </row>
    <row r="90" spans="1:18" s="14" customFormat="1" ht="18.600000000000001" customHeight="1" thickBot="1" x14ac:dyDescent="0.3">
      <c r="A90" s="357"/>
      <c r="B90" s="354"/>
      <c r="C90" s="162" t="s">
        <v>100</v>
      </c>
      <c r="D90" s="163">
        <f>SUM(D88:D89)</f>
        <v>605</v>
      </c>
      <c r="E90" s="226">
        <f t="shared" ref="E90:O90" si="26">SUM(E88:E89)</f>
        <v>1</v>
      </c>
      <c r="F90" s="226">
        <f t="shared" si="26"/>
        <v>606</v>
      </c>
      <c r="G90" s="226">
        <f t="shared" si="26"/>
        <v>956</v>
      </c>
      <c r="H90" s="226">
        <f t="shared" si="26"/>
        <v>5</v>
      </c>
      <c r="I90" s="226">
        <f t="shared" si="26"/>
        <v>961</v>
      </c>
      <c r="J90" s="226">
        <f t="shared" si="26"/>
        <v>30</v>
      </c>
      <c r="K90" s="226">
        <f t="shared" si="26"/>
        <v>5</v>
      </c>
      <c r="L90" s="226">
        <f t="shared" si="26"/>
        <v>35</v>
      </c>
      <c r="M90" s="226">
        <f t="shared" si="26"/>
        <v>1591</v>
      </c>
      <c r="N90" s="226">
        <f t="shared" si="26"/>
        <v>11</v>
      </c>
      <c r="O90" s="226">
        <f t="shared" si="26"/>
        <v>1602</v>
      </c>
      <c r="P90" s="162" t="s">
        <v>75</v>
      </c>
      <c r="Q90" s="354"/>
      <c r="R90" s="368"/>
    </row>
    <row r="91" spans="1:18" s="14" customFormat="1" ht="18.600000000000001" customHeight="1" x14ac:dyDescent="0.25">
      <c r="A91" s="362" t="s">
        <v>58</v>
      </c>
      <c r="B91" s="363" t="s">
        <v>95</v>
      </c>
      <c r="C91" s="87" t="s">
        <v>145</v>
      </c>
      <c r="D91" s="54">
        <v>17</v>
      </c>
      <c r="E91" s="54">
        <v>0</v>
      </c>
      <c r="F91" s="54">
        <v>17</v>
      </c>
      <c r="G91" s="54">
        <v>7</v>
      </c>
      <c r="H91" s="54">
        <v>0</v>
      </c>
      <c r="I91" s="54">
        <v>7</v>
      </c>
      <c r="J91" s="54">
        <v>0</v>
      </c>
      <c r="K91" s="54">
        <v>0</v>
      </c>
      <c r="L91" s="54">
        <v>0</v>
      </c>
      <c r="M91" s="54">
        <v>24</v>
      </c>
      <c r="N91" s="54">
        <v>0</v>
      </c>
      <c r="O91" s="54">
        <v>24</v>
      </c>
      <c r="P91" s="87" t="s">
        <v>146</v>
      </c>
      <c r="Q91" s="363" t="s">
        <v>147</v>
      </c>
      <c r="R91" s="367" t="s">
        <v>59</v>
      </c>
    </row>
    <row r="92" spans="1:18" s="14" customFormat="1" ht="18.600000000000001" customHeight="1" x14ac:dyDescent="0.25">
      <c r="A92" s="356"/>
      <c r="B92" s="353"/>
      <c r="C92" s="43" t="s">
        <v>148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3" t="s">
        <v>149</v>
      </c>
      <c r="Q92" s="353"/>
      <c r="R92" s="368"/>
    </row>
    <row r="93" spans="1:18" s="14" customFormat="1" ht="18.600000000000001" customHeight="1" thickBot="1" x14ac:dyDescent="0.3">
      <c r="A93" s="357"/>
      <c r="B93" s="354"/>
      <c r="C93" s="162" t="s">
        <v>100</v>
      </c>
      <c r="D93" s="163">
        <f>SUM(D91:D92)</f>
        <v>17</v>
      </c>
      <c r="E93" s="217">
        <f t="shared" ref="E93:O93" si="27">SUM(E91:E92)</f>
        <v>0</v>
      </c>
      <c r="F93" s="217">
        <f t="shared" si="27"/>
        <v>17</v>
      </c>
      <c r="G93" s="217">
        <f t="shared" si="27"/>
        <v>7</v>
      </c>
      <c r="H93" s="217">
        <f t="shared" si="27"/>
        <v>0</v>
      </c>
      <c r="I93" s="217">
        <f t="shared" si="27"/>
        <v>7</v>
      </c>
      <c r="J93" s="217">
        <f t="shared" si="27"/>
        <v>0</v>
      </c>
      <c r="K93" s="217">
        <f t="shared" si="27"/>
        <v>0</v>
      </c>
      <c r="L93" s="217">
        <f t="shared" si="27"/>
        <v>0</v>
      </c>
      <c r="M93" s="217">
        <f t="shared" si="27"/>
        <v>24</v>
      </c>
      <c r="N93" s="217">
        <f t="shared" si="27"/>
        <v>0</v>
      </c>
      <c r="O93" s="217">
        <f t="shared" si="27"/>
        <v>24</v>
      </c>
      <c r="P93" s="162" t="s">
        <v>75</v>
      </c>
      <c r="Q93" s="354"/>
      <c r="R93" s="368"/>
    </row>
    <row r="94" spans="1:18" s="14" customFormat="1" ht="18.600000000000001" customHeight="1" x14ac:dyDescent="0.25">
      <c r="A94" s="362" t="s">
        <v>60</v>
      </c>
      <c r="B94" s="363" t="s">
        <v>95</v>
      </c>
      <c r="C94" s="87" t="s">
        <v>145</v>
      </c>
      <c r="D94" s="54">
        <v>10</v>
      </c>
      <c r="E94" s="54">
        <v>0</v>
      </c>
      <c r="F94" s="54">
        <v>10</v>
      </c>
      <c r="G94" s="54">
        <v>7</v>
      </c>
      <c r="H94" s="54">
        <v>0</v>
      </c>
      <c r="I94" s="54">
        <v>7</v>
      </c>
      <c r="J94" s="54">
        <v>2</v>
      </c>
      <c r="K94" s="54">
        <v>0</v>
      </c>
      <c r="L94" s="54">
        <v>2</v>
      </c>
      <c r="M94" s="54">
        <v>19</v>
      </c>
      <c r="N94" s="54">
        <v>0</v>
      </c>
      <c r="O94" s="54">
        <v>19</v>
      </c>
      <c r="P94" s="87" t="s">
        <v>146</v>
      </c>
      <c r="Q94" s="363" t="s">
        <v>147</v>
      </c>
      <c r="R94" s="367" t="s">
        <v>61</v>
      </c>
    </row>
    <row r="95" spans="1:18" s="14" customFormat="1" ht="18.600000000000001" customHeight="1" x14ac:dyDescent="0.25">
      <c r="A95" s="356"/>
      <c r="B95" s="353"/>
      <c r="C95" s="43" t="s">
        <v>148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3" t="s">
        <v>149</v>
      </c>
      <c r="Q95" s="353"/>
      <c r="R95" s="368"/>
    </row>
    <row r="96" spans="1:18" s="14" customFormat="1" ht="18.600000000000001" customHeight="1" thickBot="1" x14ac:dyDescent="0.3">
      <c r="A96" s="357"/>
      <c r="B96" s="354"/>
      <c r="C96" s="162" t="s">
        <v>100</v>
      </c>
      <c r="D96" s="163">
        <f>SUM(D94:D95)</f>
        <v>10</v>
      </c>
      <c r="E96" s="217">
        <f t="shared" ref="E96:O96" si="28">SUM(E94:E95)</f>
        <v>0</v>
      </c>
      <c r="F96" s="217">
        <f t="shared" si="28"/>
        <v>10</v>
      </c>
      <c r="G96" s="217">
        <f t="shared" si="28"/>
        <v>7</v>
      </c>
      <c r="H96" s="217">
        <f t="shared" si="28"/>
        <v>0</v>
      </c>
      <c r="I96" s="217">
        <f t="shared" si="28"/>
        <v>7</v>
      </c>
      <c r="J96" s="217">
        <f t="shared" si="28"/>
        <v>2</v>
      </c>
      <c r="K96" s="217">
        <f t="shared" si="28"/>
        <v>0</v>
      </c>
      <c r="L96" s="217">
        <f t="shared" si="28"/>
        <v>2</v>
      </c>
      <c r="M96" s="217">
        <f t="shared" si="28"/>
        <v>19</v>
      </c>
      <c r="N96" s="217">
        <f t="shared" si="28"/>
        <v>0</v>
      </c>
      <c r="O96" s="217">
        <f t="shared" si="28"/>
        <v>19</v>
      </c>
      <c r="P96" s="162" t="s">
        <v>75</v>
      </c>
      <c r="Q96" s="354"/>
      <c r="R96" s="368"/>
    </row>
    <row r="97" spans="1:18" s="14" customFormat="1" ht="18.600000000000001" customHeight="1" x14ac:dyDescent="0.25">
      <c r="A97" s="355" t="s">
        <v>62</v>
      </c>
      <c r="B97" s="358" t="s">
        <v>95</v>
      </c>
      <c r="C97" s="65" t="s">
        <v>145</v>
      </c>
      <c r="D97" s="66">
        <v>144</v>
      </c>
      <c r="E97" s="66">
        <v>0</v>
      </c>
      <c r="F97" s="66">
        <v>144</v>
      </c>
      <c r="G97" s="66">
        <v>382</v>
      </c>
      <c r="H97" s="66">
        <v>15</v>
      </c>
      <c r="I97" s="66">
        <v>397</v>
      </c>
      <c r="J97" s="66">
        <v>98</v>
      </c>
      <c r="K97" s="66">
        <v>10</v>
      </c>
      <c r="L97" s="66">
        <v>108</v>
      </c>
      <c r="M97" s="66">
        <v>624</v>
      </c>
      <c r="N97" s="66">
        <v>25</v>
      </c>
      <c r="O97" s="66">
        <v>649</v>
      </c>
      <c r="P97" s="65" t="s">
        <v>146</v>
      </c>
      <c r="Q97" s="358" t="s">
        <v>147</v>
      </c>
      <c r="R97" s="367" t="s">
        <v>63</v>
      </c>
    </row>
    <row r="98" spans="1:18" s="14" customFormat="1" ht="18.600000000000001" customHeight="1" x14ac:dyDescent="0.25">
      <c r="A98" s="356"/>
      <c r="B98" s="353"/>
      <c r="C98" s="43" t="s">
        <v>148</v>
      </c>
      <c r="D98" s="40">
        <v>10</v>
      </c>
      <c r="E98" s="40">
        <v>0</v>
      </c>
      <c r="F98" s="40">
        <v>10</v>
      </c>
      <c r="G98" s="40">
        <v>5</v>
      </c>
      <c r="H98" s="40">
        <v>0</v>
      </c>
      <c r="I98" s="40">
        <v>5</v>
      </c>
      <c r="J98" s="40">
        <v>0</v>
      </c>
      <c r="K98" s="40">
        <v>0</v>
      </c>
      <c r="L98" s="40">
        <v>0</v>
      </c>
      <c r="M98" s="40">
        <v>15</v>
      </c>
      <c r="N98" s="40">
        <v>0</v>
      </c>
      <c r="O98" s="40">
        <v>15</v>
      </c>
      <c r="P98" s="43" t="s">
        <v>149</v>
      </c>
      <c r="Q98" s="353"/>
      <c r="R98" s="368"/>
    </row>
    <row r="99" spans="1:18" s="14" customFormat="1" ht="18.600000000000001" customHeight="1" thickBot="1" x14ac:dyDescent="0.3">
      <c r="A99" s="357"/>
      <c r="B99" s="354"/>
      <c r="C99" s="162" t="s">
        <v>100</v>
      </c>
      <c r="D99" s="163">
        <f>SUM(D97:D98)</f>
        <v>154</v>
      </c>
      <c r="E99" s="226">
        <f t="shared" ref="E99:O99" si="29">SUM(E97:E98)</f>
        <v>0</v>
      </c>
      <c r="F99" s="226">
        <f t="shared" si="29"/>
        <v>154</v>
      </c>
      <c r="G99" s="226">
        <f t="shared" si="29"/>
        <v>387</v>
      </c>
      <c r="H99" s="226">
        <f t="shared" si="29"/>
        <v>15</v>
      </c>
      <c r="I99" s="226">
        <f t="shared" si="29"/>
        <v>402</v>
      </c>
      <c r="J99" s="226">
        <f t="shared" si="29"/>
        <v>98</v>
      </c>
      <c r="K99" s="226">
        <f t="shared" si="29"/>
        <v>10</v>
      </c>
      <c r="L99" s="226">
        <f t="shared" si="29"/>
        <v>108</v>
      </c>
      <c r="M99" s="226">
        <f t="shared" si="29"/>
        <v>639</v>
      </c>
      <c r="N99" s="226">
        <f t="shared" si="29"/>
        <v>25</v>
      </c>
      <c r="O99" s="226">
        <f t="shared" si="29"/>
        <v>664</v>
      </c>
      <c r="P99" s="162" t="s">
        <v>75</v>
      </c>
      <c r="Q99" s="354"/>
      <c r="R99" s="369"/>
    </row>
    <row r="100" spans="1:18" s="14" customFormat="1" ht="18.600000000000001" customHeight="1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1:18" s="14" customFormat="1" ht="18.600000000000001" customHeight="1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1:18" s="14" customFormat="1" ht="18.600000000000001" customHeigh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</row>
    <row r="103" spans="1:18" s="14" customFormat="1" ht="18.600000000000001" customHeight="1" x14ac:dyDescent="0.25">
      <c r="A103" s="339" t="s">
        <v>187</v>
      </c>
      <c r="B103" s="339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</row>
    <row r="104" spans="1:18" s="14" customFormat="1" ht="18.600000000000001" customHeight="1" x14ac:dyDescent="0.25">
      <c r="A104" s="280" t="s">
        <v>188</v>
      </c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</row>
    <row r="105" spans="1:18" s="14" customFormat="1" ht="18.600000000000001" customHeight="1" thickBot="1" x14ac:dyDescent="0.3">
      <c r="A105" s="340"/>
      <c r="B105" s="340"/>
      <c r="C105" s="340"/>
      <c r="D105" s="340"/>
      <c r="E105" s="64"/>
      <c r="F105" s="64"/>
      <c r="G105" s="64"/>
      <c r="H105" s="64"/>
      <c r="I105" s="64"/>
      <c r="J105" s="64"/>
      <c r="K105" s="64"/>
      <c r="L105" s="64"/>
      <c r="M105" s="64"/>
      <c r="N105" s="68"/>
      <c r="O105" s="341"/>
      <c r="P105" s="341"/>
      <c r="Q105" s="341"/>
      <c r="R105" s="341"/>
    </row>
    <row r="106" spans="1:18" s="14" customFormat="1" ht="24" customHeight="1" thickTop="1" x14ac:dyDescent="0.25">
      <c r="A106" s="348" t="s">
        <v>21</v>
      </c>
      <c r="B106" s="342" t="s">
        <v>78</v>
      </c>
      <c r="C106" s="345" t="s">
        <v>136</v>
      </c>
      <c r="D106" s="342" t="s">
        <v>178</v>
      </c>
      <c r="E106" s="342"/>
      <c r="F106" s="342"/>
      <c r="G106" s="342" t="s">
        <v>177</v>
      </c>
      <c r="H106" s="342"/>
      <c r="I106" s="342"/>
      <c r="J106" s="342"/>
      <c r="K106" s="342"/>
      <c r="L106" s="342"/>
      <c r="M106" s="342" t="s">
        <v>137</v>
      </c>
      <c r="N106" s="342"/>
      <c r="O106" s="342"/>
      <c r="P106" s="345" t="s">
        <v>138</v>
      </c>
      <c r="Q106" s="345" t="s">
        <v>86</v>
      </c>
      <c r="R106" s="345" t="s">
        <v>28</v>
      </c>
    </row>
    <row r="107" spans="1:18" s="14" customFormat="1" ht="24" customHeight="1" x14ac:dyDescent="0.25">
      <c r="A107" s="349"/>
      <c r="B107" s="343"/>
      <c r="C107" s="346"/>
      <c r="D107" s="343"/>
      <c r="E107" s="343"/>
      <c r="F107" s="343"/>
      <c r="G107" s="343" t="s">
        <v>139</v>
      </c>
      <c r="H107" s="343"/>
      <c r="I107" s="343"/>
      <c r="J107" s="343" t="s">
        <v>140</v>
      </c>
      <c r="K107" s="343"/>
      <c r="L107" s="343"/>
      <c r="M107" s="343"/>
      <c r="N107" s="343"/>
      <c r="O107" s="343"/>
      <c r="P107" s="346"/>
      <c r="Q107" s="346"/>
      <c r="R107" s="346"/>
    </row>
    <row r="108" spans="1:18" s="14" customFormat="1" ht="24" customHeight="1" x14ac:dyDescent="0.25">
      <c r="A108" s="349"/>
      <c r="B108" s="343"/>
      <c r="C108" s="346"/>
      <c r="D108" s="343"/>
      <c r="E108" s="343"/>
      <c r="F108" s="343"/>
      <c r="G108" s="343" t="s">
        <v>142</v>
      </c>
      <c r="H108" s="343"/>
      <c r="I108" s="343"/>
      <c r="J108" s="343" t="s">
        <v>143</v>
      </c>
      <c r="K108" s="343"/>
      <c r="L108" s="343"/>
      <c r="M108" s="343" t="s">
        <v>75</v>
      </c>
      <c r="N108" s="343"/>
      <c r="O108" s="343"/>
      <c r="P108" s="346"/>
      <c r="Q108" s="346"/>
      <c r="R108" s="346"/>
    </row>
    <row r="109" spans="1:18" s="14" customFormat="1" ht="26.25" customHeight="1" x14ac:dyDescent="0.25">
      <c r="A109" s="349"/>
      <c r="B109" s="343"/>
      <c r="C109" s="346"/>
      <c r="D109" s="187" t="s">
        <v>141</v>
      </c>
      <c r="E109" s="187" t="s">
        <v>134</v>
      </c>
      <c r="F109" s="187" t="s">
        <v>74</v>
      </c>
      <c r="G109" s="187" t="s">
        <v>141</v>
      </c>
      <c r="H109" s="187" t="s">
        <v>134</v>
      </c>
      <c r="I109" s="187" t="s">
        <v>74</v>
      </c>
      <c r="J109" s="187" t="s">
        <v>141</v>
      </c>
      <c r="K109" s="187" t="s">
        <v>134</v>
      </c>
      <c r="L109" s="187" t="s">
        <v>74</v>
      </c>
      <c r="M109" s="187" t="s">
        <v>141</v>
      </c>
      <c r="N109" s="187" t="s">
        <v>134</v>
      </c>
      <c r="O109" s="187" t="s">
        <v>74</v>
      </c>
      <c r="P109" s="346"/>
      <c r="Q109" s="346"/>
      <c r="R109" s="346"/>
    </row>
    <row r="110" spans="1:18" s="14" customFormat="1" ht="26.25" customHeight="1" thickBot="1" x14ac:dyDescent="0.3">
      <c r="A110" s="350"/>
      <c r="B110" s="344"/>
      <c r="C110" s="347"/>
      <c r="D110" s="186" t="s">
        <v>144</v>
      </c>
      <c r="E110" s="186" t="s">
        <v>135</v>
      </c>
      <c r="F110" s="186" t="s">
        <v>75</v>
      </c>
      <c r="G110" s="186" t="s">
        <v>144</v>
      </c>
      <c r="H110" s="186" t="s">
        <v>135</v>
      </c>
      <c r="I110" s="186" t="s">
        <v>75</v>
      </c>
      <c r="J110" s="186" t="s">
        <v>144</v>
      </c>
      <c r="K110" s="186" t="s">
        <v>135</v>
      </c>
      <c r="L110" s="186" t="s">
        <v>75</v>
      </c>
      <c r="M110" s="186" t="s">
        <v>144</v>
      </c>
      <c r="N110" s="186" t="s">
        <v>135</v>
      </c>
      <c r="O110" s="186" t="s">
        <v>75</v>
      </c>
      <c r="P110" s="347"/>
      <c r="Q110" s="347"/>
      <c r="R110" s="347"/>
    </row>
    <row r="111" spans="1:18" s="14" customFormat="1" ht="18.600000000000001" customHeight="1" x14ac:dyDescent="0.25">
      <c r="A111" s="362" t="s">
        <v>64</v>
      </c>
      <c r="B111" s="363" t="s">
        <v>95</v>
      </c>
      <c r="C111" s="87" t="s">
        <v>145</v>
      </c>
      <c r="D111" s="54">
        <v>6</v>
      </c>
      <c r="E111" s="54">
        <v>0</v>
      </c>
      <c r="F111" s="54">
        <v>6</v>
      </c>
      <c r="G111" s="54">
        <v>5</v>
      </c>
      <c r="H111" s="54">
        <v>0</v>
      </c>
      <c r="I111" s="54">
        <v>5</v>
      </c>
      <c r="J111" s="54">
        <v>0</v>
      </c>
      <c r="K111" s="54">
        <v>0</v>
      </c>
      <c r="L111" s="54">
        <v>0</v>
      </c>
      <c r="M111" s="54">
        <v>11</v>
      </c>
      <c r="N111" s="54">
        <v>0</v>
      </c>
      <c r="O111" s="54">
        <v>11</v>
      </c>
      <c r="P111" s="87" t="s">
        <v>146</v>
      </c>
      <c r="Q111" s="363" t="s">
        <v>147</v>
      </c>
      <c r="R111" s="364" t="s">
        <v>65</v>
      </c>
    </row>
    <row r="112" spans="1:18" s="14" customFormat="1" ht="18.600000000000001" customHeight="1" x14ac:dyDescent="0.25">
      <c r="A112" s="356"/>
      <c r="B112" s="353"/>
      <c r="C112" s="43" t="s">
        <v>148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3" t="s">
        <v>149</v>
      </c>
      <c r="Q112" s="353"/>
      <c r="R112" s="365"/>
    </row>
    <row r="113" spans="1:18" s="14" customFormat="1" ht="18.600000000000001" customHeight="1" thickBot="1" x14ac:dyDescent="0.3">
      <c r="A113" s="357"/>
      <c r="B113" s="354"/>
      <c r="C113" s="162" t="s">
        <v>100</v>
      </c>
      <c r="D113" s="163">
        <f>SUM(D111:D112)</f>
        <v>6</v>
      </c>
      <c r="E113" s="217">
        <f t="shared" ref="E113:O113" si="30">SUM(E111:E112)</f>
        <v>0</v>
      </c>
      <c r="F113" s="217">
        <f t="shared" si="30"/>
        <v>6</v>
      </c>
      <c r="G113" s="217">
        <f t="shared" si="30"/>
        <v>5</v>
      </c>
      <c r="H113" s="217">
        <f t="shared" si="30"/>
        <v>0</v>
      </c>
      <c r="I113" s="217">
        <f t="shared" si="30"/>
        <v>5</v>
      </c>
      <c r="J113" s="217">
        <f t="shared" si="30"/>
        <v>0</v>
      </c>
      <c r="K113" s="217">
        <f t="shared" si="30"/>
        <v>0</v>
      </c>
      <c r="L113" s="217">
        <f t="shared" si="30"/>
        <v>0</v>
      </c>
      <c r="M113" s="217">
        <f t="shared" si="30"/>
        <v>11</v>
      </c>
      <c r="N113" s="217">
        <f t="shared" si="30"/>
        <v>0</v>
      </c>
      <c r="O113" s="217">
        <f t="shared" si="30"/>
        <v>11</v>
      </c>
      <c r="P113" s="162" t="s">
        <v>75</v>
      </c>
      <c r="Q113" s="354"/>
      <c r="R113" s="366"/>
    </row>
    <row r="114" spans="1:18" s="14" customFormat="1" ht="18.600000000000001" customHeight="1" x14ac:dyDescent="0.25">
      <c r="A114" s="362" t="s">
        <v>66</v>
      </c>
      <c r="B114" s="363" t="s">
        <v>95</v>
      </c>
      <c r="C114" s="87" t="s">
        <v>145</v>
      </c>
      <c r="D114" s="54">
        <v>2</v>
      </c>
      <c r="E114" s="54">
        <v>0</v>
      </c>
      <c r="F114" s="54">
        <v>2</v>
      </c>
      <c r="G114" s="54">
        <v>7</v>
      </c>
      <c r="H114" s="54">
        <v>0</v>
      </c>
      <c r="I114" s="54">
        <v>7</v>
      </c>
      <c r="J114" s="54">
        <v>0</v>
      </c>
      <c r="K114" s="54">
        <v>0</v>
      </c>
      <c r="L114" s="54">
        <v>0</v>
      </c>
      <c r="M114" s="54">
        <v>9</v>
      </c>
      <c r="N114" s="54">
        <v>0</v>
      </c>
      <c r="O114" s="54">
        <v>9</v>
      </c>
      <c r="P114" s="87" t="s">
        <v>146</v>
      </c>
      <c r="Q114" s="363" t="s">
        <v>147</v>
      </c>
      <c r="R114" s="364" t="s">
        <v>67</v>
      </c>
    </row>
    <row r="115" spans="1:18" s="14" customFormat="1" ht="23.65" customHeight="1" x14ac:dyDescent="0.25">
      <c r="A115" s="356"/>
      <c r="B115" s="353"/>
      <c r="C115" s="43" t="s">
        <v>148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3" t="s">
        <v>149</v>
      </c>
      <c r="Q115" s="353"/>
      <c r="R115" s="365"/>
    </row>
    <row r="116" spans="1:18" s="14" customFormat="1" ht="18" customHeight="1" thickBot="1" x14ac:dyDescent="0.3">
      <c r="A116" s="357"/>
      <c r="B116" s="354"/>
      <c r="C116" s="162" t="s">
        <v>100</v>
      </c>
      <c r="D116" s="163">
        <f>SUM(D114:D115)</f>
        <v>2</v>
      </c>
      <c r="E116" s="217">
        <f t="shared" ref="E116:O116" si="31">SUM(E114:E115)</f>
        <v>0</v>
      </c>
      <c r="F116" s="217">
        <f t="shared" si="31"/>
        <v>2</v>
      </c>
      <c r="G116" s="217">
        <f t="shared" si="31"/>
        <v>7</v>
      </c>
      <c r="H116" s="217">
        <f t="shared" si="31"/>
        <v>0</v>
      </c>
      <c r="I116" s="217">
        <f t="shared" si="31"/>
        <v>7</v>
      </c>
      <c r="J116" s="217">
        <f t="shared" si="31"/>
        <v>0</v>
      </c>
      <c r="K116" s="217">
        <f t="shared" si="31"/>
        <v>0</v>
      </c>
      <c r="L116" s="217">
        <f t="shared" si="31"/>
        <v>0</v>
      </c>
      <c r="M116" s="217">
        <f t="shared" si="31"/>
        <v>9</v>
      </c>
      <c r="N116" s="217">
        <f t="shared" si="31"/>
        <v>0</v>
      </c>
      <c r="O116" s="217">
        <f t="shared" si="31"/>
        <v>9</v>
      </c>
      <c r="P116" s="162" t="s">
        <v>75</v>
      </c>
      <c r="Q116" s="354"/>
      <c r="R116" s="366"/>
    </row>
    <row r="117" spans="1:18" s="14" customFormat="1" ht="18.600000000000001" customHeight="1" x14ac:dyDescent="0.25">
      <c r="A117" s="362" t="s">
        <v>68</v>
      </c>
      <c r="B117" s="363" t="s">
        <v>95</v>
      </c>
      <c r="C117" s="87" t="s">
        <v>145</v>
      </c>
      <c r="D117" s="54">
        <v>14</v>
      </c>
      <c r="E117" s="54">
        <v>0</v>
      </c>
      <c r="F117" s="54">
        <v>14</v>
      </c>
      <c r="G117" s="54">
        <v>14</v>
      </c>
      <c r="H117" s="54">
        <v>2</v>
      </c>
      <c r="I117" s="54">
        <v>16</v>
      </c>
      <c r="J117" s="54">
        <v>0</v>
      </c>
      <c r="K117" s="54">
        <v>0</v>
      </c>
      <c r="L117" s="54">
        <v>0</v>
      </c>
      <c r="M117" s="54">
        <v>28</v>
      </c>
      <c r="N117" s="54">
        <v>2</v>
      </c>
      <c r="O117" s="54">
        <v>30</v>
      </c>
      <c r="P117" s="87" t="s">
        <v>146</v>
      </c>
      <c r="Q117" s="363" t="s">
        <v>147</v>
      </c>
      <c r="R117" s="364" t="s">
        <v>69</v>
      </c>
    </row>
    <row r="118" spans="1:18" s="14" customFormat="1" ht="18.600000000000001" customHeight="1" x14ac:dyDescent="0.25">
      <c r="A118" s="356"/>
      <c r="B118" s="353"/>
      <c r="C118" s="43" t="s">
        <v>148</v>
      </c>
      <c r="D118" s="40">
        <v>0</v>
      </c>
      <c r="E118" s="40">
        <v>0</v>
      </c>
      <c r="F118" s="40">
        <v>0</v>
      </c>
      <c r="G118" s="40">
        <v>1</v>
      </c>
      <c r="H118" s="40">
        <v>2</v>
      </c>
      <c r="I118" s="40">
        <v>3</v>
      </c>
      <c r="J118" s="40">
        <v>0</v>
      </c>
      <c r="K118" s="40">
        <v>0</v>
      </c>
      <c r="L118" s="40">
        <v>0</v>
      </c>
      <c r="M118" s="40">
        <v>1</v>
      </c>
      <c r="N118" s="40">
        <v>2</v>
      </c>
      <c r="O118" s="40">
        <v>3</v>
      </c>
      <c r="P118" s="43" t="s">
        <v>149</v>
      </c>
      <c r="Q118" s="353"/>
      <c r="R118" s="365"/>
    </row>
    <row r="119" spans="1:18" s="14" customFormat="1" ht="18.600000000000001" customHeight="1" thickBot="1" x14ac:dyDescent="0.3">
      <c r="A119" s="357"/>
      <c r="B119" s="354"/>
      <c r="C119" s="162" t="s">
        <v>100</v>
      </c>
      <c r="D119" s="163">
        <f>SUM(D117:D118)</f>
        <v>14</v>
      </c>
      <c r="E119" s="226">
        <f t="shared" ref="E119:O119" si="32">SUM(E117:E118)</f>
        <v>0</v>
      </c>
      <c r="F119" s="226">
        <f t="shared" si="32"/>
        <v>14</v>
      </c>
      <c r="G119" s="226">
        <f t="shared" si="32"/>
        <v>15</v>
      </c>
      <c r="H119" s="226">
        <f t="shared" si="32"/>
        <v>4</v>
      </c>
      <c r="I119" s="226">
        <f t="shared" si="32"/>
        <v>19</v>
      </c>
      <c r="J119" s="226">
        <f t="shared" si="32"/>
        <v>0</v>
      </c>
      <c r="K119" s="226">
        <f t="shared" si="32"/>
        <v>0</v>
      </c>
      <c r="L119" s="226">
        <f t="shared" si="32"/>
        <v>0</v>
      </c>
      <c r="M119" s="226">
        <f t="shared" si="32"/>
        <v>29</v>
      </c>
      <c r="N119" s="226">
        <f t="shared" si="32"/>
        <v>4</v>
      </c>
      <c r="O119" s="226">
        <f t="shared" si="32"/>
        <v>33</v>
      </c>
      <c r="P119" s="162" t="s">
        <v>75</v>
      </c>
      <c r="Q119" s="354"/>
      <c r="R119" s="366"/>
    </row>
    <row r="120" spans="1:18" s="14" customFormat="1" ht="18.600000000000001" customHeight="1" x14ac:dyDescent="0.25">
      <c r="A120" s="362" t="s">
        <v>70</v>
      </c>
      <c r="B120" s="363" t="s">
        <v>95</v>
      </c>
      <c r="C120" s="87" t="s">
        <v>145</v>
      </c>
      <c r="D120" s="54">
        <v>11</v>
      </c>
      <c r="E120" s="54">
        <v>0</v>
      </c>
      <c r="F120" s="54">
        <v>11</v>
      </c>
      <c r="G120" s="54">
        <v>7</v>
      </c>
      <c r="H120" s="54">
        <v>0</v>
      </c>
      <c r="I120" s="54">
        <v>7</v>
      </c>
      <c r="J120" s="54">
        <v>0</v>
      </c>
      <c r="K120" s="54">
        <v>0</v>
      </c>
      <c r="L120" s="54">
        <v>0</v>
      </c>
      <c r="M120" s="54">
        <v>18</v>
      </c>
      <c r="N120" s="54">
        <v>0</v>
      </c>
      <c r="O120" s="54">
        <v>18</v>
      </c>
      <c r="P120" s="87" t="s">
        <v>146</v>
      </c>
      <c r="Q120" s="363" t="s">
        <v>147</v>
      </c>
      <c r="R120" s="364" t="s">
        <v>71</v>
      </c>
    </row>
    <row r="121" spans="1:18" s="14" customFormat="1" ht="18.600000000000001" customHeight="1" x14ac:dyDescent="0.25">
      <c r="A121" s="356"/>
      <c r="B121" s="353"/>
      <c r="C121" s="43" t="s">
        <v>148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3" t="s">
        <v>149</v>
      </c>
      <c r="Q121" s="353"/>
      <c r="R121" s="365"/>
    </row>
    <row r="122" spans="1:18" s="14" customFormat="1" ht="18.600000000000001" customHeight="1" thickBot="1" x14ac:dyDescent="0.3">
      <c r="A122" s="357"/>
      <c r="B122" s="354"/>
      <c r="C122" s="162" t="s">
        <v>100</v>
      </c>
      <c r="D122" s="163">
        <f>SUM(D120:D121)</f>
        <v>11</v>
      </c>
      <c r="E122" s="226">
        <f t="shared" ref="E122:O122" si="33">SUM(E120:E121)</f>
        <v>0</v>
      </c>
      <c r="F122" s="226">
        <f t="shared" si="33"/>
        <v>11</v>
      </c>
      <c r="G122" s="226">
        <f t="shared" si="33"/>
        <v>7</v>
      </c>
      <c r="H122" s="226">
        <f t="shared" si="33"/>
        <v>0</v>
      </c>
      <c r="I122" s="226">
        <f t="shared" si="33"/>
        <v>7</v>
      </c>
      <c r="J122" s="226">
        <f t="shared" si="33"/>
        <v>0</v>
      </c>
      <c r="K122" s="226">
        <f t="shared" si="33"/>
        <v>0</v>
      </c>
      <c r="L122" s="226">
        <f t="shared" si="33"/>
        <v>0</v>
      </c>
      <c r="M122" s="226">
        <f t="shared" si="33"/>
        <v>18</v>
      </c>
      <c r="N122" s="226">
        <f t="shared" si="33"/>
        <v>0</v>
      </c>
      <c r="O122" s="226">
        <f t="shared" si="33"/>
        <v>18</v>
      </c>
      <c r="P122" s="162" t="s">
        <v>75</v>
      </c>
      <c r="Q122" s="354"/>
      <c r="R122" s="366"/>
    </row>
    <row r="123" spans="1:18" s="14" customFormat="1" ht="18.600000000000001" customHeight="1" x14ac:dyDescent="0.25">
      <c r="A123" s="355" t="s">
        <v>72</v>
      </c>
      <c r="B123" s="358" t="s">
        <v>95</v>
      </c>
      <c r="C123" s="65" t="s">
        <v>145</v>
      </c>
      <c r="D123" s="66">
        <v>57</v>
      </c>
      <c r="E123" s="66">
        <v>0</v>
      </c>
      <c r="F123" s="66">
        <v>57</v>
      </c>
      <c r="G123" s="66">
        <v>74</v>
      </c>
      <c r="H123" s="66">
        <v>6</v>
      </c>
      <c r="I123" s="66">
        <v>80</v>
      </c>
      <c r="J123" s="66">
        <v>22</v>
      </c>
      <c r="K123" s="66">
        <v>0</v>
      </c>
      <c r="L123" s="66">
        <v>22</v>
      </c>
      <c r="M123" s="66">
        <v>153</v>
      </c>
      <c r="N123" s="66">
        <v>6</v>
      </c>
      <c r="O123" s="66">
        <v>159</v>
      </c>
      <c r="P123" s="65" t="s">
        <v>146</v>
      </c>
      <c r="Q123" s="358" t="s">
        <v>147</v>
      </c>
      <c r="R123" s="364" t="s">
        <v>73</v>
      </c>
    </row>
    <row r="124" spans="1:18" s="14" customFormat="1" ht="18.600000000000001" customHeight="1" x14ac:dyDescent="0.25">
      <c r="A124" s="356"/>
      <c r="B124" s="353"/>
      <c r="C124" s="43" t="s">
        <v>148</v>
      </c>
      <c r="D124" s="40">
        <v>0</v>
      </c>
      <c r="E124" s="40">
        <v>0</v>
      </c>
      <c r="F124" s="40">
        <v>0</v>
      </c>
      <c r="G124" s="40">
        <v>7</v>
      </c>
      <c r="H124" s="40">
        <v>1</v>
      </c>
      <c r="I124" s="40">
        <v>8</v>
      </c>
      <c r="J124" s="40">
        <v>0</v>
      </c>
      <c r="K124" s="40">
        <v>0</v>
      </c>
      <c r="L124" s="40">
        <v>0</v>
      </c>
      <c r="M124" s="40">
        <v>7</v>
      </c>
      <c r="N124" s="40">
        <v>1</v>
      </c>
      <c r="O124" s="40">
        <v>8</v>
      </c>
      <c r="P124" s="43" t="s">
        <v>149</v>
      </c>
      <c r="Q124" s="353"/>
      <c r="R124" s="365"/>
    </row>
    <row r="125" spans="1:18" s="14" customFormat="1" ht="18.600000000000001" customHeight="1" thickBot="1" x14ac:dyDescent="0.3">
      <c r="A125" s="357"/>
      <c r="B125" s="354"/>
      <c r="C125" s="162" t="s">
        <v>100</v>
      </c>
      <c r="D125" s="163">
        <f>SUM(D123:D124)</f>
        <v>57</v>
      </c>
      <c r="E125" s="217">
        <f t="shared" ref="E125:O125" si="34">SUM(E123:E124)</f>
        <v>0</v>
      </c>
      <c r="F125" s="217">
        <f t="shared" si="34"/>
        <v>57</v>
      </c>
      <c r="G125" s="217">
        <f t="shared" si="34"/>
        <v>81</v>
      </c>
      <c r="H125" s="217">
        <f t="shared" si="34"/>
        <v>7</v>
      </c>
      <c r="I125" s="217">
        <f t="shared" si="34"/>
        <v>88</v>
      </c>
      <c r="J125" s="217">
        <f t="shared" si="34"/>
        <v>22</v>
      </c>
      <c r="K125" s="217">
        <f t="shared" si="34"/>
        <v>0</v>
      </c>
      <c r="L125" s="217">
        <f t="shared" si="34"/>
        <v>22</v>
      </c>
      <c r="M125" s="217">
        <f t="shared" si="34"/>
        <v>160</v>
      </c>
      <c r="N125" s="217">
        <f t="shared" si="34"/>
        <v>7</v>
      </c>
      <c r="O125" s="217">
        <f t="shared" si="34"/>
        <v>167</v>
      </c>
      <c r="P125" s="162" t="s">
        <v>75</v>
      </c>
      <c r="Q125" s="354"/>
      <c r="R125" s="366"/>
    </row>
    <row r="126" spans="1:18" s="14" customFormat="1" ht="18.600000000000001" customHeigh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</row>
    <row r="127" spans="1:18" s="14" customFormat="1" ht="18.600000000000001" customHeight="1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</row>
    <row r="128" spans="1:18" s="14" customFormat="1" ht="18.600000000000001" customHeight="1" x14ac:dyDescent="0.25">
      <c r="A128" s="339" t="s">
        <v>187</v>
      </c>
      <c r="B128" s="339"/>
      <c r="C128" s="339"/>
      <c r="D128" s="339"/>
      <c r="E128" s="339"/>
      <c r="F128" s="339"/>
      <c r="G128" s="339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</row>
    <row r="129" spans="1:18" s="14" customFormat="1" ht="18.600000000000001" customHeight="1" x14ac:dyDescent="0.25">
      <c r="A129" s="280" t="s">
        <v>188</v>
      </c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</row>
    <row r="130" spans="1:18" s="14" customFormat="1" ht="18.600000000000001" customHeight="1" thickBot="1" x14ac:dyDescent="0.3">
      <c r="A130" s="340"/>
      <c r="B130" s="340"/>
      <c r="C130" s="340"/>
      <c r="D130" s="340"/>
      <c r="E130" s="64"/>
      <c r="F130" s="64"/>
      <c r="G130" s="64"/>
      <c r="H130" s="64"/>
      <c r="I130" s="64"/>
      <c r="J130" s="64"/>
      <c r="K130" s="64"/>
      <c r="L130" s="64"/>
      <c r="M130" s="64"/>
      <c r="N130" s="68"/>
      <c r="O130" s="341"/>
      <c r="P130" s="341"/>
      <c r="Q130" s="341"/>
      <c r="R130" s="341"/>
    </row>
    <row r="131" spans="1:18" s="14" customFormat="1" ht="24" customHeight="1" thickTop="1" x14ac:dyDescent="0.25">
      <c r="A131" s="348" t="s">
        <v>21</v>
      </c>
      <c r="B131" s="342" t="s">
        <v>78</v>
      </c>
      <c r="C131" s="345" t="s">
        <v>136</v>
      </c>
      <c r="D131" s="342" t="s">
        <v>178</v>
      </c>
      <c r="E131" s="342"/>
      <c r="F131" s="342"/>
      <c r="G131" s="342" t="s">
        <v>177</v>
      </c>
      <c r="H131" s="342"/>
      <c r="I131" s="342"/>
      <c r="J131" s="342"/>
      <c r="K131" s="342"/>
      <c r="L131" s="342"/>
      <c r="M131" s="342" t="s">
        <v>137</v>
      </c>
      <c r="N131" s="342"/>
      <c r="O131" s="342"/>
      <c r="P131" s="345" t="s">
        <v>138</v>
      </c>
      <c r="Q131" s="345" t="s">
        <v>86</v>
      </c>
      <c r="R131" s="345" t="s">
        <v>28</v>
      </c>
    </row>
    <row r="132" spans="1:18" s="14" customFormat="1" ht="24" customHeight="1" x14ac:dyDescent="0.25">
      <c r="A132" s="349"/>
      <c r="B132" s="343"/>
      <c r="C132" s="346"/>
      <c r="D132" s="343"/>
      <c r="E132" s="343"/>
      <c r="F132" s="343"/>
      <c r="G132" s="343" t="s">
        <v>139</v>
      </c>
      <c r="H132" s="343"/>
      <c r="I132" s="343"/>
      <c r="J132" s="343" t="s">
        <v>140</v>
      </c>
      <c r="K132" s="343"/>
      <c r="L132" s="343"/>
      <c r="M132" s="343"/>
      <c r="N132" s="343"/>
      <c r="O132" s="343"/>
      <c r="P132" s="346"/>
      <c r="Q132" s="346"/>
      <c r="R132" s="346"/>
    </row>
    <row r="133" spans="1:18" s="14" customFormat="1" ht="28.5" customHeight="1" x14ac:dyDescent="0.25">
      <c r="A133" s="349"/>
      <c r="B133" s="343"/>
      <c r="C133" s="346"/>
      <c r="D133" s="343"/>
      <c r="E133" s="343"/>
      <c r="F133" s="343"/>
      <c r="G133" s="343" t="s">
        <v>142</v>
      </c>
      <c r="H133" s="343"/>
      <c r="I133" s="343"/>
      <c r="J133" s="343" t="s">
        <v>143</v>
      </c>
      <c r="K133" s="343"/>
      <c r="L133" s="343"/>
      <c r="M133" s="343" t="s">
        <v>75</v>
      </c>
      <c r="N133" s="343"/>
      <c r="O133" s="343"/>
      <c r="P133" s="346"/>
      <c r="Q133" s="346"/>
      <c r="R133" s="346"/>
    </row>
    <row r="134" spans="1:18" s="14" customFormat="1" ht="27.75" customHeight="1" x14ac:dyDescent="0.25">
      <c r="A134" s="349"/>
      <c r="B134" s="343"/>
      <c r="C134" s="346"/>
      <c r="D134" s="187" t="s">
        <v>141</v>
      </c>
      <c r="E134" s="187" t="s">
        <v>134</v>
      </c>
      <c r="F134" s="187" t="s">
        <v>74</v>
      </c>
      <c r="G134" s="187" t="s">
        <v>141</v>
      </c>
      <c r="H134" s="187" t="s">
        <v>134</v>
      </c>
      <c r="I134" s="187" t="s">
        <v>74</v>
      </c>
      <c r="J134" s="187" t="s">
        <v>141</v>
      </c>
      <c r="K134" s="187" t="s">
        <v>134</v>
      </c>
      <c r="L134" s="187" t="s">
        <v>74</v>
      </c>
      <c r="M134" s="187" t="s">
        <v>141</v>
      </c>
      <c r="N134" s="187" t="s">
        <v>134</v>
      </c>
      <c r="O134" s="187" t="s">
        <v>74</v>
      </c>
      <c r="P134" s="346"/>
      <c r="Q134" s="346"/>
      <c r="R134" s="346"/>
    </row>
    <row r="135" spans="1:18" s="14" customFormat="1" ht="34.5" customHeight="1" thickBot="1" x14ac:dyDescent="0.3">
      <c r="A135" s="350"/>
      <c r="B135" s="344"/>
      <c r="C135" s="347"/>
      <c r="D135" s="186" t="s">
        <v>144</v>
      </c>
      <c r="E135" s="186" t="s">
        <v>135</v>
      </c>
      <c r="F135" s="186" t="s">
        <v>75</v>
      </c>
      <c r="G135" s="186" t="s">
        <v>144</v>
      </c>
      <c r="H135" s="186" t="s">
        <v>135</v>
      </c>
      <c r="I135" s="186" t="s">
        <v>75</v>
      </c>
      <c r="J135" s="186" t="s">
        <v>144</v>
      </c>
      <c r="K135" s="186" t="s">
        <v>135</v>
      </c>
      <c r="L135" s="186" t="s">
        <v>75</v>
      </c>
      <c r="M135" s="186" t="s">
        <v>144</v>
      </c>
      <c r="N135" s="186" t="s">
        <v>135</v>
      </c>
      <c r="O135" s="186" t="s">
        <v>75</v>
      </c>
      <c r="P135" s="347"/>
      <c r="Q135" s="347"/>
      <c r="R135" s="347"/>
    </row>
    <row r="136" spans="1:18" s="14" customFormat="1" ht="18.600000000000001" customHeight="1" x14ac:dyDescent="0.25">
      <c r="A136" s="362" t="s">
        <v>151</v>
      </c>
      <c r="B136" s="363" t="s">
        <v>95</v>
      </c>
      <c r="C136" s="87" t="s">
        <v>145</v>
      </c>
      <c r="D136" s="224">
        <f>D9+D18+D36+D39+D42+D45+D58+D67+D85+D88+D91+D94+D97+D111+D114+D117+D120+D123</f>
        <v>2555</v>
      </c>
      <c r="E136" s="224">
        <f t="shared" ref="E136:N136" si="35">E9+E18+E36+E39+E42+E45+E58+E67+E85+E88+E91+E94+E97+E111+E114+E117+E120+E123</f>
        <v>13</v>
      </c>
      <c r="F136" s="224">
        <f t="shared" si="35"/>
        <v>2568</v>
      </c>
      <c r="G136" s="224">
        <f t="shared" si="35"/>
        <v>3651</v>
      </c>
      <c r="H136" s="224">
        <f t="shared" si="35"/>
        <v>358</v>
      </c>
      <c r="I136" s="224">
        <f t="shared" si="35"/>
        <v>4009</v>
      </c>
      <c r="J136" s="224">
        <f t="shared" si="35"/>
        <v>494</v>
      </c>
      <c r="K136" s="224">
        <f t="shared" si="35"/>
        <v>38</v>
      </c>
      <c r="L136" s="224">
        <f t="shared" si="35"/>
        <v>532</v>
      </c>
      <c r="M136" s="224">
        <f t="shared" si="35"/>
        <v>6700</v>
      </c>
      <c r="N136" s="224">
        <f t="shared" si="35"/>
        <v>409</v>
      </c>
      <c r="O136" s="224">
        <f>M136+N136</f>
        <v>7109</v>
      </c>
      <c r="P136" s="87" t="s">
        <v>146</v>
      </c>
      <c r="Q136" s="363" t="s">
        <v>147</v>
      </c>
      <c r="R136" s="370" t="s">
        <v>152</v>
      </c>
    </row>
    <row r="137" spans="1:18" s="14" customFormat="1" ht="18.600000000000001" customHeight="1" x14ac:dyDescent="0.25">
      <c r="A137" s="356"/>
      <c r="B137" s="353"/>
      <c r="C137" s="43" t="s">
        <v>148</v>
      </c>
      <c r="D137" s="222">
        <f>D10+D19+D37+D40+D43+D46+D59+D68+D86+D89+D92+D95+D98+D112+D115+D118+D121+D124</f>
        <v>24</v>
      </c>
      <c r="E137" s="222">
        <f t="shared" ref="E137:N137" si="36">E10+E19+E37+E40+E43+E46+E59+E68+E86+E89+E92+E95+E98+E112+E115+E118+E121+E124</f>
        <v>0</v>
      </c>
      <c r="F137" s="222">
        <f t="shared" si="36"/>
        <v>24</v>
      </c>
      <c r="G137" s="222">
        <f t="shared" si="36"/>
        <v>235</v>
      </c>
      <c r="H137" s="222">
        <f t="shared" si="36"/>
        <v>66</v>
      </c>
      <c r="I137" s="222">
        <f t="shared" si="36"/>
        <v>301</v>
      </c>
      <c r="J137" s="222">
        <f t="shared" si="36"/>
        <v>7</v>
      </c>
      <c r="K137" s="222">
        <f t="shared" si="36"/>
        <v>22</v>
      </c>
      <c r="L137" s="222">
        <f t="shared" si="36"/>
        <v>29</v>
      </c>
      <c r="M137" s="222">
        <f t="shared" si="36"/>
        <v>266</v>
      </c>
      <c r="N137" s="222">
        <f t="shared" si="36"/>
        <v>88</v>
      </c>
      <c r="O137" s="222">
        <f>M137+N137</f>
        <v>354</v>
      </c>
      <c r="P137" s="43" t="s">
        <v>149</v>
      </c>
      <c r="Q137" s="353"/>
      <c r="R137" s="371"/>
    </row>
    <row r="138" spans="1:18" s="14" customFormat="1" ht="18.600000000000001" customHeight="1" thickBot="1" x14ac:dyDescent="0.3">
      <c r="A138" s="356"/>
      <c r="B138" s="354"/>
      <c r="C138" s="162" t="s">
        <v>100</v>
      </c>
      <c r="D138" s="226">
        <f>SUM(D136:D137)</f>
        <v>2579</v>
      </c>
      <c r="E138" s="226">
        <f t="shared" ref="E138:N138" si="37">SUM(E136:E137)</f>
        <v>13</v>
      </c>
      <c r="F138" s="226">
        <f t="shared" si="37"/>
        <v>2592</v>
      </c>
      <c r="G138" s="226">
        <f t="shared" si="37"/>
        <v>3886</v>
      </c>
      <c r="H138" s="226">
        <f t="shared" si="37"/>
        <v>424</v>
      </c>
      <c r="I138" s="226">
        <f t="shared" si="37"/>
        <v>4310</v>
      </c>
      <c r="J138" s="226">
        <f t="shared" si="37"/>
        <v>501</v>
      </c>
      <c r="K138" s="226">
        <f t="shared" si="37"/>
        <v>60</v>
      </c>
      <c r="L138" s="226">
        <f t="shared" si="37"/>
        <v>561</v>
      </c>
      <c r="M138" s="226">
        <f t="shared" si="37"/>
        <v>6966</v>
      </c>
      <c r="N138" s="226">
        <f t="shared" si="37"/>
        <v>497</v>
      </c>
      <c r="O138" s="226">
        <f>SUM(O136:O137)</f>
        <v>7463</v>
      </c>
      <c r="P138" s="162" t="s">
        <v>75</v>
      </c>
      <c r="Q138" s="354"/>
      <c r="R138" s="371"/>
    </row>
    <row r="139" spans="1:18" s="14" customFormat="1" ht="18.600000000000001" customHeight="1" x14ac:dyDescent="0.25">
      <c r="A139" s="356"/>
      <c r="B139" s="363" t="s">
        <v>107</v>
      </c>
      <c r="C139" s="87" t="s">
        <v>145</v>
      </c>
      <c r="D139" s="54">
        <f>D61</f>
        <v>0</v>
      </c>
      <c r="E139" s="224">
        <f t="shared" ref="E139:O139" si="38">E61</f>
        <v>0</v>
      </c>
      <c r="F139" s="224">
        <f t="shared" si="38"/>
        <v>0</v>
      </c>
      <c r="G139" s="224">
        <f t="shared" si="38"/>
        <v>35</v>
      </c>
      <c r="H139" s="224">
        <f t="shared" si="38"/>
        <v>2</v>
      </c>
      <c r="I139" s="224">
        <f t="shared" si="38"/>
        <v>37</v>
      </c>
      <c r="J139" s="224">
        <f t="shared" si="38"/>
        <v>0</v>
      </c>
      <c r="K139" s="224">
        <f t="shared" si="38"/>
        <v>0</v>
      </c>
      <c r="L139" s="224">
        <f t="shared" si="38"/>
        <v>0</v>
      </c>
      <c r="M139" s="224">
        <f t="shared" si="38"/>
        <v>35</v>
      </c>
      <c r="N139" s="224">
        <f t="shared" si="38"/>
        <v>2</v>
      </c>
      <c r="O139" s="224">
        <f t="shared" si="38"/>
        <v>37</v>
      </c>
      <c r="P139" s="87" t="s">
        <v>146</v>
      </c>
      <c r="Q139" s="363" t="s">
        <v>108</v>
      </c>
      <c r="R139" s="371"/>
    </row>
    <row r="140" spans="1:18" s="14" customFormat="1" ht="18.600000000000001" customHeight="1" x14ac:dyDescent="0.25">
      <c r="A140" s="356"/>
      <c r="B140" s="353"/>
      <c r="C140" s="43" t="s">
        <v>148</v>
      </c>
      <c r="D140" s="40">
        <f>D62</f>
        <v>0</v>
      </c>
      <c r="E140" s="222">
        <f t="shared" ref="E140:O140" si="39">E62</f>
        <v>0</v>
      </c>
      <c r="F140" s="222">
        <f t="shared" si="39"/>
        <v>0</v>
      </c>
      <c r="G140" s="222">
        <f t="shared" si="39"/>
        <v>3</v>
      </c>
      <c r="H140" s="222">
        <f t="shared" si="39"/>
        <v>0</v>
      </c>
      <c r="I140" s="222">
        <f t="shared" si="39"/>
        <v>3</v>
      </c>
      <c r="J140" s="222">
        <f t="shared" si="39"/>
        <v>0</v>
      </c>
      <c r="K140" s="222">
        <f t="shared" si="39"/>
        <v>0</v>
      </c>
      <c r="L140" s="222">
        <f t="shared" si="39"/>
        <v>0</v>
      </c>
      <c r="M140" s="222">
        <f t="shared" si="39"/>
        <v>3</v>
      </c>
      <c r="N140" s="222">
        <f t="shared" si="39"/>
        <v>0</v>
      </c>
      <c r="O140" s="222">
        <f t="shared" si="39"/>
        <v>3</v>
      </c>
      <c r="P140" s="43" t="s">
        <v>149</v>
      </c>
      <c r="Q140" s="353"/>
      <c r="R140" s="371"/>
    </row>
    <row r="141" spans="1:18" s="14" customFormat="1" ht="18.600000000000001" customHeight="1" thickBot="1" x14ac:dyDescent="0.3">
      <c r="A141" s="356"/>
      <c r="B141" s="354"/>
      <c r="C141" s="162" t="s">
        <v>100</v>
      </c>
      <c r="D141" s="163">
        <f>SUM(D139:D140)</f>
        <v>0</v>
      </c>
      <c r="E141" s="226">
        <f t="shared" ref="E141:O141" si="40">SUM(E139:E140)</f>
        <v>0</v>
      </c>
      <c r="F141" s="226">
        <f t="shared" si="40"/>
        <v>0</v>
      </c>
      <c r="G141" s="226">
        <f t="shared" si="40"/>
        <v>38</v>
      </c>
      <c r="H141" s="226">
        <f t="shared" si="40"/>
        <v>2</v>
      </c>
      <c r="I141" s="226">
        <f t="shared" si="40"/>
        <v>40</v>
      </c>
      <c r="J141" s="226">
        <f t="shared" si="40"/>
        <v>0</v>
      </c>
      <c r="K141" s="226">
        <f t="shared" si="40"/>
        <v>0</v>
      </c>
      <c r="L141" s="226">
        <f t="shared" si="40"/>
        <v>0</v>
      </c>
      <c r="M141" s="226">
        <f t="shared" si="40"/>
        <v>38</v>
      </c>
      <c r="N141" s="226">
        <f t="shared" si="40"/>
        <v>2</v>
      </c>
      <c r="O141" s="226">
        <f t="shared" si="40"/>
        <v>40</v>
      </c>
      <c r="P141" s="162" t="s">
        <v>75</v>
      </c>
      <c r="Q141" s="354"/>
      <c r="R141" s="371"/>
    </row>
    <row r="142" spans="1:18" s="14" customFormat="1" ht="18.600000000000001" customHeight="1" x14ac:dyDescent="0.25">
      <c r="A142" s="356"/>
      <c r="B142" s="363" t="s">
        <v>98</v>
      </c>
      <c r="C142" s="87" t="s">
        <v>145</v>
      </c>
      <c r="D142" s="224">
        <f>D12+D21+D70</f>
        <v>0</v>
      </c>
      <c r="E142" s="224">
        <f t="shared" ref="E142:O142" si="41">E12+E21+E70</f>
        <v>0</v>
      </c>
      <c r="F142" s="224">
        <f t="shared" si="41"/>
        <v>0</v>
      </c>
      <c r="G142" s="224">
        <f t="shared" si="41"/>
        <v>98</v>
      </c>
      <c r="H142" s="224">
        <f t="shared" si="41"/>
        <v>0</v>
      </c>
      <c r="I142" s="224">
        <f t="shared" si="41"/>
        <v>98</v>
      </c>
      <c r="J142" s="224">
        <f t="shared" si="41"/>
        <v>44</v>
      </c>
      <c r="K142" s="224">
        <f t="shared" si="41"/>
        <v>0</v>
      </c>
      <c r="L142" s="224">
        <f t="shared" si="41"/>
        <v>44</v>
      </c>
      <c r="M142" s="224">
        <f t="shared" si="41"/>
        <v>142</v>
      </c>
      <c r="N142" s="224">
        <f t="shared" si="41"/>
        <v>0</v>
      </c>
      <c r="O142" s="224">
        <f t="shared" si="41"/>
        <v>142</v>
      </c>
      <c r="P142" s="87" t="s">
        <v>146</v>
      </c>
      <c r="Q142" s="363" t="s">
        <v>150</v>
      </c>
      <c r="R142" s="371"/>
    </row>
    <row r="143" spans="1:18" s="14" customFormat="1" ht="18.600000000000001" customHeight="1" x14ac:dyDescent="0.25">
      <c r="A143" s="356"/>
      <c r="B143" s="353"/>
      <c r="C143" s="43" t="s">
        <v>148</v>
      </c>
      <c r="D143" s="222">
        <f>D13+D22+D71</f>
        <v>0</v>
      </c>
      <c r="E143" s="222">
        <f t="shared" ref="E143:O143" si="42">E13+E22+E71</f>
        <v>0</v>
      </c>
      <c r="F143" s="222">
        <f t="shared" si="42"/>
        <v>0</v>
      </c>
      <c r="G143" s="222">
        <f t="shared" si="42"/>
        <v>64</v>
      </c>
      <c r="H143" s="222">
        <f t="shared" si="42"/>
        <v>0</v>
      </c>
      <c r="I143" s="222">
        <f t="shared" si="42"/>
        <v>64</v>
      </c>
      <c r="J143" s="222">
        <f t="shared" si="42"/>
        <v>0</v>
      </c>
      <c r="K143" s="222">
        <f t="shared" si="42"/>
        <v>0</v>
      </c>
      <c r="L143" s="222">
        <f t="shared" si="42"/>
        <v>0</v>
      </c>
      <c r="M143" s="222">
        <f t="shared" si="42"/>
        <v>64</v>
      </c>
      <c r="N143" s="222">
        <f t="shared" si="42"/>
        <v>0</v>
      </c>
      <c r="O143" s="222">
        <f t="shared" si="42"/>
        <v>64</v>
      </c>
      <c r="P143" s="43" t="s">
        <v>149</v>
      </c>
      <c r="Q143" s="353"/>
      <c r="R143" s="371"/>
    </row>
    <row r="144" spans="1:18" s="14" customFormat="1" ht="18.600000000000001" customHeight="1" thickBot="1" x14ac:dyDescent="0.3">
      <c r="A144" s="356"/>
      <c r="B144" s="354"/>
      <c r="C144" s="162" t="s">
        <v>100</v>
      </c>
      <c r="D144" s="226">
        <f>SUM(D142:D143)</f>
        <v>0</v>
      </c>
      <c r="E144" s="226">
        <f t="shared" ref="E144:O144" si="43">SUM(E142:E143)</f>
        <v>0</v>
      </c>
      <c r="F144" s="226">
        <f t="shared" si="43"/>
        <v>0</v>
      </c>
      <c r="G144" s="226">
        <f t="shared" si="43"/>
        <v>162</v>
      </c>
      <c r="H144" s="226">
        <f t="shared" si="43"/>
        <v>0</v>
      </c>
      <c r="I144" s="226">
        <f t="shared" si="43"/>
        <v>162</v>
      </c>
      <c r="J144" s="226">
        <f t="shared" si="43"/>
        <v>44</v>
      </c>
      <c r="K144" s="226">
        <f t="shared" si="43"/>
        <v>0</v>
      </c>
      <c r="L144" s="226">
        <f t="shared" si="43"/>
        <v>44</v>
      </c>
      <c r="M144" s="226">
        <f t="shared" si="43"/>
        <v>206</v>
      </c>
      <c r="N144" s="226">
        <f t="shared" si="43"/>
        <v>0</v>
      </c>
      <c r="O144" s="226">
        <f t="shared" si="43"/>
        <v>206</v>
      </c>
      <c r="P144" s="162" t="s">
        <v>75</v>
      </c>
      <c r="Q144" s="354"/>
      <c r="R144" s="371"/>
    </row>
    <row r="145" spans="1:18" s="14" customFormat="1" ht="18.600000000000001" customHeight="1" x14ac:dyDescent="0.25">
      <c r="A145" s="356"/>
      <c r="B145" s="358" t="s">
        <v>100</v>
      </c>
      <c r="C145" s="65" t="s">
        <v>145</v>
      </c>
      <c r="D145" s="66">
        <f>D136+D139+D142</f>
        <v>2555</v>
      </c>
      <c r="E145" s="66">
        <f t="shared" ref="E145:L145" si="44">E136+E139+E142</f>
        <v>13</v>
      </c>
      <c r="F145" s="66">
        <f t="shared" si="44"/>
        <v>2568</v>
      </c>
      <c r="G145" s="66">
        <f t="shared" si="44"/>
        <v>3784</v>
      </c>
      <c r="H145" s="66">
        <f t="shared" si="44"/>
        <v>360</v>
      </c>
      <c r="I145" s="66">
        <f t="shared" si="44"/>
        <v>4144</v>
      </c>
      <c r="J145" s="66">
        <f t="shared" si="44"/>
        <v>538</v>
      </c>
      <c r="K145" s="66">
        <f t="shared" si="44"/>
        <v>38</v>
      </c>
      <c r="L145" s="66">
        <f t="shared" si="44"/>
        <v>576</v>
      </c>
      <c r="M145" s="66">
        <f>D145+G145+J145</f>
        <v>6877</v>
      </c>
      <c r="N145" s="66">
        <f>E145+H145+K145</f>
        <v>411</v>
      </c>
      <c r="O145" s="66">
        <f>SUM(M145:N145)</f>
        <v>7288</v>
      </c>
      <c r="P145" s="65" t="s">
        <v>146</v>
      </c>
      <c r="Q145" s="358" t="s">
        <v>75</v>
      </c>
      <c r="R145" s="371"/>
    </row>
    <row r="146" spans="1:18" s="14" customFormat="1" ht="18.600000000000001" customHeight="1" x14ac:dyDescent="0.25">
      <c r="A146" s="356"/>
      <c r="B146" s="353"/>
      <c r="C146" s="43" t="s">
        <v>148</v>
      </c>
      <c r="D146" s="40">
        <f>D137+D140+D143</f>
        <v>24</v>
      </c>
      <c r="E146" s="222">
        <f t="shared" ref="E146:L146" si="45">E137+E140+E143</f>
        <v>0</v>
      </c>
      <c r="F146" s="222">
        <f t="shared" si="45"/>
        <v>24</v>
      </c>
      <c r="G146" s="222">
        <f t="shared" si="45"/>
        <v>302</v>
      </c>
      <c r="H146" s="222">
        <f t="shared" si="45"/>
        <v>66</v>
      </c>
      <c r="I146" s="222">
        <f t="shared" si="45"/>
        <v>368</v>
      </c>
      <c r="J146" s="222">
        <f t="shared" si="45"/>
        <v>7</v>
      </c>
      <c r="K146" s="222">
        <f t="shared" si="45"/>
        <v>22</v>
      </c>
      <c r="L146" s="222">
        <f t="shared" si="45"/>
        <v>29</v>
      </c>
      <c r="M146" s="66">
        <f>D146+G146+J146</f>
        <v>333</v>
      </c>
      <c r="N146" s="66">
        <f>E146+H146+K146</f>
        <v>88</v>
      </c>
      <c r="O146" s="66">
        <f>SUM(M146:N146)</f>
        <v>421</v>
      </c>
      <c r="P146" s="43" t="s">
        <v>149</v>
      </c>
      <c r="Q146" s="353"/>
      <c r="R146" s="371"/>
    </row>
    <row r="147" spans="1:18" s="14" customFormat="1" ht="18.600000000000001" customHeight="1" thickBot="1" x14ac:dyDescent="0.3">
      <c r="A147" s="357"/>
      <c r="B147" s="354"/>
      <c r="C147" s="164" t="s">
        <v>100</v>
      </c>
      <c r="D147" s="159">
        <f>SUM(D145:D146)</f>
        <v>2579</v>
      </c>
      <c r="E147" s="223">
        <f t="shared" ref="E147:L147" si="46">SUM(E145:E146)</f>
        <v>13</v>
      </c>
      <c r="F147" s="223">
        <f t="shared" si="46"/>
        <v>2592</v>
      </c>
      <c r="G147" s="223">
        <f t="shared" si="46"/>
        <v>4086</v>
      </c>
      <c r="H147" s="223">
        <f t="shared" si="46"/>
        <v>426</v>
      </c>
      <c r="I147" s="223">
        <f t="shared" si="46"/>
        <v>4512</v>
      </c>
      <c r="J147" s="223">
        <f t="shared" si="46"/>
        <v>545</v>
      </c>
      <c r="K147" s="223">
        <f t="shared" si="46"/>
        <v>60</v>
      </c>
      <c r="L147" s="223">
        <f t="shared" si="46"/>
        <v>605</v>
      </c>
      <c r="M147" s="223">
        <f>SUM(M145:M146)</f>
        <v>7210</v>
      </c>
      <c r="N147" s="223">
        <f>SUM(N145:N146)</f>
        <v>499</v>
      </c>
      <c r="O147" s="223">
        <f>SUM(O145:O146)</f>
        <v>7709</v>
      </c>
      <c r="P147" s="164" t="s">
        <v>75</v>
      </c>
      <c r="Q147" s="354"/>
      <c r="R147" s="372"/>
    </row>
    <row r="148" spans="1:18" ht="18.600000000000001" customHeight="1" x14ac:dyDescent="0.25">
      <c r="D148" s="71"/>
      <c r="E148" s="71"/>
      <c r="F148" s="71"/>
      <c r="G148" s="71"/>
      <c r="H148" s="71"/>
      <c r="I148" s="71"/>
      <c r="J148" s="71"/>
      <c r="K148" s="71"/>
      <c r="L148" s="71"/>
      <c r="M148" s="32"/>
      <c r="N148" s="72"/>
      <c r="O148" s="32"/>
      <c r="P148" s="30"/>
      <c r="Q148" s="73"/>
      <c r="R148" s="74"/>
    </row>
    <row r="149" spans="1:18" ht="18.600000000000001" customHeight="1" x14ac:dyDescent="0.25"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5"/>
      <c r="O149" s="75"/>
      <c r="P149" s="76"/>
      <c r="R149" s="77"/>
    </row>
    <row r="150" spans="1:18" ht="18.600000000000001" customHeight="1" x14ac:dyDescent="0.25">
      <c r="D150" s="71"/>
      <c r="E150" s="71"/>
      <c r="F150" s="71"/>
      <c r="G150" s="71"/>
      <c r="H150" s="71"/>
      <c r="I150" s="71"/>
      <c r="J150" s="71"/>
      <c r="K150" s="71"/>
      <c r="L150" s="71"/>
      <c r="N150" s="71"/>
      <c r="O150" s="78"/>
      <c r="P150" s="79"/>
      <c r="Q150" s="227"/>
    </row>
    <row r="151" spans="1:18" ht="18.600000000000001" customHeight="1" x14ac:dyDescent="0.25">
      <c r="D151" s="71"/>
      <c r="E151" s="71"/>
      <c r="F151" s="71"/>
      <c r="G151" s="71"/>
      <c r="H151" s="71"/>
      <c r="I151" s="71"/>
      <c r="J151" s="71"/>
      <c r="K151" s="71"/>
      <c r="L151" s="71"/>
      <c r="M151" s="81"/>
      <c r="N151" s="71"/>
      <c r="O151" s="78"/>
    </row>
    <row r="152" spans="1:18" ht="18.600000000000001" customHeight="1" x14ac:dyDescent="0.25"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83"/>
      <c r="P152" s="76"/>
    </row>
    <row r="153" spans="1:18" ht="18.600000000000001" customHeight="1" x14ac:dyDescent="0.25"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5"/>
    </row>
    <row r="154" spans="1:18" ht="18.600000000000001" customHeight="1" x14ac:dyDescent="0.25"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5"/>
    </row>
    <row r="155" spans="1:18" ht="18.600000000000001" customHeight="1" x14ac:dyDescent="0.25"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5"/>
    </row>
    <row r="156" spans="1:18" ht="18.600000000000001" customHeight="1" x14ac:dyDescent="0.25"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5"/>
    </row>
    <row r="157" spans="1:18" ht="18.600000000000001" customHeight="1" x14ac:dyDescent="0.25"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5"/>
    </row>
    <row r="158" spans="1:18" ht="18.600000000000001" customHeight="1" x14ac:dyDescent="0.25"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5"/>
    </row>
    <row r="159" spans="1:18" ht="18.600000000000001" customHeight="1" x14ac:dyDescent="0.25"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5"/>
    </row>
    <row r="160" spans="1:18" ht="18.600000000000001" customHeight="1" x14ac:dyDescent="0.25"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5"/>
    </row>
    <row r="161" spans="4:16" ht="18.600000000000001" customHeight="1" x14ac:dyDescent="0.25"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5"/>
    </row>
    <row r="162" spans="4:16" ht="18.600000000000001" customHeight="1" x14ac:dyDescent="0.25"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5"/>
    </row>
    <row r="163" spans="4:16" ht="18.600000000000001" customHeight="1" x14ac:dyDescent="0.25"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5"/>
    </row>
    <row r="164" spans="4:16" ht="18.600000000000001" customHeight="1" x14ac:dyDescent="0.25"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5"/>
    </row>
    <row r="165" spans="4:16" ht="18.600000000000001" customHeight="1" x14ac:dyDescent="0.25"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5"/>
    </row>
    <row r="166" spans="4:16" ht="18.600000000000001" customHeight="1" x14ac:dyDescent="0.25"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5"/>
    </row>
    <row r="167" spans="4:16" ht="18.600000000000001" customHeight="1" x14ac:dyDescent="0.25"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</row>
    <row r="168" spans="4:16" ht="18.600000000000001" customHeight="1" x14ac:dyDescent="0.25"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</row>
    <row r="169" spans="4:16" ht="18.600000000000001" customHeight="1" x14ac:dyDescent="0.25"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</row>
    <row r="170" spans="4:16" ht="18.600000000000001" customHeight="1" x14ac:dyDescent="0.25"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</row>
    <row r="171" spans="4:16" ht="18.600000000000001" customHeight="1" x14ac:dyDescent="0.25"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</row>
    <row r="172" spans="4:16" ht="18.600000000000001" customHeight="1" x14ac:dyDescent="0.25"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</row>
    <row r="173" spans="4:16" ht="18.600000000000001" customHeight="1" x14ac:dyDescent="0.25"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</row>
    <row r="174" spans="4:16" ht="18.600000000000001" customHeight="1" x14ac:dyDescent="0.25"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</row>
    <row r="175" spans="4:16" ht="18.600000000000001" customHeight="1" x14ac:dyDescent="0.25"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</row>
    <row r="176" spans="4:16" ht="18.600000000000001" customHeight="1" x14ac:dyDescent="0.25"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</row>
    <row r="177" spans="4:14" ht="18.600000000000001" customHeight="1" x14ac:dyDescent="0.25"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</row>
    <row r="178" spans="4:14" ht="18.600000000000001" customHeight="1" x14ac:dyDescent="0.25"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</row>
    <row r="179" spans="4:14" ht="18.600000000000001" customHeight="1" x14ac:dyDescent="0.25"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</row>
    <row r="180" spans="4:14" ht="18.600000000000001" customHeight="1" x14ac:dyDescent="0.25"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</row>
    <row r="181" spans="4:14" ht="18.600000000000001" customHeight="1" x14ac:dyDescent="0.25"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</row>
    <row r="182" spans="4:14" ht="18.600000000000001" customHeight="1" x14ac:dyDescent="0.25"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</row>
    <row r="183" spans="4:14" ht="18.600000000000001" customHeight="1" x14ac:dyDescent="0.25"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</row>
    <row r="184" spans="4:14" ht="18.600000000000001" customHeight="1" x14ac:dyDescent="0.25"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</row>
    <row r="185" spans="4:14" ht="18.600000000000001" customHeight="1" x14ac:dyDescent="0.25"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</row>
    <row r="186" spans="4:14" ht="18.600000000000001" customHeight="1" x14ac:dyDescent="0.25"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</row>
    <row r="187" spans="4:14" ht="18.600000000000001" customHeight="1" x14ac:dyDescent="0.25"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</row>
    <row r="188" spans="4:14" ht="18.600000000000001" customHeight="1" x14ac:dyDescent="0.25"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</row>
    <row r="189" spans="4:14" ht="18.600000000000001" customHeight="1" x14ac:dyDescent="0.25"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</row>
    <row r="190" spans="4:14" ht="18.600000000000001" customHeight="1" x14ac:dyDescent="0.25"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</row>
    <row r="191" spans="4:14" ht="18.600000000000001" customHeight="1" x14ac:dyDescent="0.25"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</row>
    <row r="192" spans="4:14" ht="18.600000000000001" customHeight="1" x14ac:dyDescent="0.25"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</row>
    <row r="193" spans="4:14" ht="18.600000000000001" customHeight="1" x14ac:dyDescent="0.25"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</row>
    <row r="194" spans="4:14" ht="18.600000000000001" customHeight="1" x14ac:dyDescent="0.25"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</row>
    <row r="195" spans="4:14" ht="18.600000000000001" customHeight="1" x14ac:dyDescent="0.25"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</row>
    <row r="196" spans="4:14" ht="18.600000000000001" customHeight="1" x14ac:dyDescent="0.25"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</row>
    <row r="197" spans="4:14" ht="18.600000000000001" customHeight="1" x14ac:dyDescent="0.25"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</row>
    <row r="198" spans="4:14" ht="18.600000000000001" customHeight="1" x14ac:dyDescent="0.25"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</row>
    <row r="199" spans="4:14" ht="18.600000000000001" customHeight="1" x14ac:dyDescent="0.25"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</row>
    <row r="200" spans="4:14" ht="18.600000000000001" customHeight="1" x14ac:dyDescent="0.25"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</row>
    <row r="201" spans="4:14" ht="18.600000000000001" customHeight="1" x14ac:dyDescent="0.25"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</row>
    <row r="202" spans="4:14" ht="18.600000000000001" customHeight="1" x14ac:dyDescent="0.25"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</row>
    <row r="203" spans="4:14" ht="18.600000000000001" customHeight="1" x14ac:dyDescent="0.25"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</row>
    <row r="204" spans="4:14" ht="18.600000000000001" customHeight="1" x14ac:dyDescent="0.25"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</row>
    <row r="205" spans="4:14" ht="18.600000000000001" customHeight="1" x14ac:dyDescent="0.25"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</row>
    <row r="206" spans="4:14" ht="18.600000000000001" customHeight="1" x14ac:dyDescent="0.25"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</row>
    <row r="207" spans="4:14" ht="18.600000000000001" customHeight="1" x14ac:dyDescent="0.25"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</row>
    <row r="208" spans="4:14" ht="18.600000000000001" customHeight="1" x14ac:dyDescent="0.25"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</row>
    <row r="209" spans="4:14" ht="18.600000000000001" customHeight="1" x14ac:dyDescent="0.25"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</row>
    <row r="210" spans="4:14" ht="18.600000000000001" customHeight="1" x14ac:dyDescent="0.25"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</row>
    <row r="211" spans="4:14" ht="18.600000000000001" customHeight="1" x14ac:dyDescent="0.25"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</row>
    <row r="212" spans="4:14" ht="18.600000000000001" customHeight="1" x14ac:dyDescent="0.25"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</row>
    <row r="213" spans="4:14" ht="18.600000000000001" customHeight="1" x14ac:dyDescent="0.25"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</row>
    <row r="214" spans="4:14" ht="18.600000000000001" customHeight="1" x14ac:dyDescent="0.25"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</row>
    <row r="215" spans="4:14" ht="18.600000000000001" customHeight="1" x14ac:dyDescent="0.25"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</row>
    <row r="216" spans="4:14" ht="18.600000000000001" customHeight="1" x14ac:dyDescent="0.25"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</row>
    <row r="217" spans="4:14" ht="18.600000000000001" customHeight="1" x14ac:dyDescent="0.25"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</row>
    <row r="218" spans="4:14" ht="18.600000000000001" customHeight="1" x14ac:dyDescent="0.25"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</row>
    <row r="219" spans="4:14" ht="18.600000000000001" customHeight="1" x14ac:dyDescent="0.25"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</row>
    <row r="220" spans="4:14" ht="18.600000000000001" customHeight="1" x14ac:dyDescent="0.25"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</row>
    <row r="221" spans="4:14" ht="18.600000000000001" customHeight="1" x14ac:dyDescent="0.25"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</row>
    <row r="222" spans="4:14" ht="18.600000000000001" customHeight="1" x14ac:dyDescent="0.25"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</row>
    <row r="223" spans="4:14" ht="18.600000000000001" customHeight="1" x14ac:dyDescent="0.25"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</row>
    <row r="224" spans="4:14" ht="18.600000000000001" customHeight="1" x14ac:dyDescent="0.25"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</row>
    <row r="225" spans="4:14" ht="18.600000000000001" customHeight="1" x14ac:dyDescent="0.25"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</row>
    <row r="226" spans="4:14" ht="18.600000000000001" customHeight="1" x14ac:dyDescent="0.25"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</row>
    <row r="227" spans="4:14" ht="18.600000000000001" customHeight="1" x14ac:dyDescent="0.25"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</row>
    <row r="228" spans="4:14" ht="18.600000000000001" customHeight="1" x14ac:dyDescent="0.25"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</row>
    <row r="229" spans="4:14" ht="18.600000000000001" customHeight="1" x14ac:dyDescent="0.25"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</row>
    <row r="230" spans="4:14" ht="18.600000000000001" customHeight="1" x14ac:dyDescent="0.25"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</row>
    <row r="231" spans="4:14" ht="18.600000000000001" customHeight="1" x14ac:dyDescent="0.25"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</row>
    <row r="232" spans="4:14" ht="18.600000000000001" customHeight="1" x14ac:dyDescent="0.25"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</row>
    <row r="233" spans="4:14" ht="18.600000000000001" customHeight="1" x14ac:dyDescent="0.25"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</row>
    <row r="234" spans="4:14" ht="18.600000000000001" customHeight="1" x14ac:dyDescent="0.25"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</row>
    <row r="235" spans="4:14" ht="18.600000000000001" customHeight="1" x14ac:dyDescent="0.25"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</row>
    <row r="236" spans="4:14" ht="18.600000000000001" customHeight="1" x14ac:dyDescent="0.25"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</row>
    <row r="237" spans="4:14" ht="18.600000000000001" customHeight="1" x14ac:dyDescent="0.25"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</row>
    <row r="238" spans="4:14" ht="18.600000000000001" customHeight="1" x14ac:dyDescent="0.25"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</row>
    <row r="239" spans="4:14" ht="18.600000000000001" customHeight="1" x14ac:dyDescent="0.25"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</row>
    <row r="240" spans="4:14" ht="18.600000000000001" customHeight="1" x14ac:dyDescent="0.25"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</row>
    <row r="241" spans="4:14" ht="18.600000000000001" customHeight="1" x14ac:dyDescent="0.25"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</row>
    <row r="242" spans="4:14" ht="18.600000000000001" customHeight="1" x14ac:dyDescent="0.25"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</row>
    <row r="243" spans="4:14" ht="18.600000000000001" customHeight="1" x14ac:dyDescent="0.25"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</row>
    <row r="244" spans="4:14" ht="18.600000000000001" customHeight="1" x14ac:dyDescent="0.25"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</row>
    <row r="245" spans="4:14" ht="18.600000000000001" customHeight="1" x14ac:dyDescent="0.25"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</row>
    <row r="246" spans="4:14" ht="18.600000000000001" customHeight="1" x14ac:dyDescent="0.25"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</row>
    <row r="247" spans="4:14" ht="18.600000000000001" customHeight="1" x14ac:dyDescent="0.25"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</row>
    <row r="248" spans="4:14" ht="18.600000000000001" customHeight="1" x14ac:dyDescent="0.25"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</row>
    <row r="249" spans="4:14" ht="18.600000000000001" customHeight="1" x14ac:dyDescent="0.25"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</row>
    <row r="250" spans="4:14" ht="18.600000000000001" customHeight="1" x14ac:dyDescent="0.25"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</row>
    <row r="251" spans="4:14" ht="18.600000000000001" customHeight="1" x14ac:dyDescent="0.25"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</row>
    <row r="252" spans="4:14" ht="18.600000000000001" customHeight="1" x14ac:dyDescent="0.25"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</row>
    <row r="253" spans="4:14" ht="18.600000000000001" customHeight="1" x14ac:dyDescent="0.25"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</row>
    <row r="254" spans="4:14" ht="18.600000000000001" customHeight="1" x14ac:dyDescent="0.25"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</row>
    <row r="255" spans="4:14" ht="18.600000000000001" customHeight="1" x14ac:dyDescent="0.25"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</row>
    <row r="256" spans="4:14" ht="18.600000000000001" customHeight="1" x14ac:dyDescent="0.25"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</row>
    <row r="257" spans="4:14" ht="18.600000000000001" customHeight="1" x14ac:dyDescent="0.25"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</row>
    <row r="258" spans="4:14" ht="18.600000000000001" customHeight="1" x14ac:dyDescent="0.25"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</row>
    <row r="259" spans="4:14" ht="18.600000000000001" customHeight="1" x14ac:dyDescent="0.25"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</row>
    <row r="260" spans="4:14" ht="18.600000000000001" customHeight="1" x14ac:dyDescent="0.25"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</row>
    <row r="261" spans="4:14" ht="18.600000000000001" customHeight="1" x14ac:dyDescent="0.25"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</row>
    <row r="262" spans="4:14" ht="14.25" customHeight="1" x14ac:dyDescent="0.25"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</row>
    <row r="263" spans="4:14" ht="14.25" customHeight="1" x14ac:dyDescent="0.25"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</row>
    <row r="264" spans="4:14" ht="14.25" customHeight="1" x14ac:dyDescent="0.25"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</row>
    <row r="265" spans="4:14" ht="14.25" customHeight="1" x14ac:dyDescent="0.25"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</row>
    <row r="266" spans="4:14" ht="14.25" customHeight="1" x14ac:dyDescent="0.25"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</row>
    <row r="267" spans="4:14" ht="14.25" customHeight="1" x14ac:dyDescent="0.25"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</row>
    <row r="268" spans="4:14" ht="14.25" customHeight="1" x14ac:dyDescent="0.25"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</row>
    <row r="269" spans="4:14" ht="14.25" customHeight="1" x14ac:dyDescent="0.25"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</row>
    <row r="270" spans="4:14" ht="14.25" customHeight="1" x14ac:dyDescent="0.25"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</row>
    <row r="271" spans="4:14" ht="14.25" customHeight="1" x14ac:dyDescent="0.25"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</row>
    <row r="272" spans="4:14" ht="14.25" customHeight="1" x14ac:dyDescent="0.25"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</row>
    <row r="273" spans="4:14" ht="14.25" customHeight="1" x14ac:dyDescent="0.25"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</row>
    <row r="274" spans="4:14" ht="14.25" customHeight="1" x14ac:dyDescent="0.25"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</row>
    <row r="275" spans="4:14" ht="14.25" customHeight="1" x14ac:dyDescent="0.25"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</row>
    <row r="276" spans="4:14" ht="14.25" customHeight="1" x14ac:dyDescent="0.25"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</row>
    <row r="277" spans="4:14" ht="14.25" customHeight="1" x14ac:dyDescent="0.25"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</row>
    <row r="278" spans="4:14" ht="14.25" customHeight="1" x14ac:dyDescent="0.25"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</row>
    <row r="279" spans="4:14" ht="14.25" customHeight="1" x14ac:dyDescent="0.25"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</row>
    <row r="280" spans="4:14" ht="14.25" customHeight="1" x14ac:dyDescent="0.25"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</row>
    <row r="281" spans="4:14" ht="14.25" customHeight="1" x14ac:dyDescent="0.25"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</row>
    <row r="282" spans="4:14" ht="14.25" customHeight="1" x14ac:dyDescent="0.25"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</row>
    <row r="283" spans="4:14" ht="14.25" customHeight="1" x14ac:dyDescent="0.25"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</row>
    <row r="284" spans="4:14" ht="14.25" customHeight="1" x14ac:dyDescent="0.25"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</row>
    <row r="285" spans="4:14" ht="14.25" customHeight="1" x14ac:dyDescent="0.25"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</row>
    <row r="286" spans="4:14" ht="14.25" customHeight="1" x14ac:dyDescent="0.25"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</row>
    <row r="287" spans="4:14" ht="14.25" customHeight="1" x14ac:dyDescent="0.25"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</row>
    <row r="288" spans="4:14" ht="14.25" customHeight="1" x14ac:dyDescent="0.25"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</row>
    <row r="289" spans="4:14" ht="14.25" customHeight="1" x14ac:dyDescent="0.25"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</row>
    <row r="290" spans="4:14" ht="14.25" customHeight="1" x14ac:dyDescent="0.25"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</row>
    <row r="291" spans="4:14" ht="14.25" customHeight="1" x14ac:dyDescent="0.25"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</row>
    <row r="292" spans="4:14" ht="14.25" customHeight="1" x14ac:dyDescent="0.25"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</row>
    <row r="293" spans="4:14" ht="14.25" customHeight="1" x14ac:dyDescent="0.25"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</row>
    <row r="294" spans="4:14" ht="14.25" customHeight="1" x14ac:dyDescent="0.25"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</row>
    <row r="295" spans="4:14" ht="14.25" customHeight="1" x14ac:dyDescent="0.25"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</row>
    <row r="296" spans="4:14" ht="14.25" customHeight="1" x14ac:dyDescent="0.25"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</row>
    <row r="297" spans="4:14" ht="14.25" customHeight="1" x14ac:dyDescent="0.25"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</row>
    <row r="298" spans="4:14" ht="14.25" customHeight="1" x14ac:dyDescent="0.25"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</row>
    <row r="299" spans="4:14" ht="14.25" customHeight="1" x14ac:dyDescent="0.25"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</row>
    <row r="300" spans="4:14" ht="14.25" customHeight="1" x14ac:dyDescent="0.25"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</row>
    <row r="301" spans="4:14" ht="14.25" customHeight="1" x14ac:dyDescent="0.25"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</row>
    <row r="302" spans="4:14" ht="14.25" customHeight="1" x14ac:dyDescent="0.25"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</row>
    <row r="303" spans="4:14" ht="14.25" customHeight="1" x14ac:dyDescent="0.25"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</row>
    <row r="304" spans="4:14" ht="14.25" customHeight="1" x14ac:dyDescent="0.25"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</row>
    <row r="305" spans="4:14" ht="14.25" customHeight="1" x14ac:dyDescent="0.25"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</row>
    <row r="306" spans="4:14" ht="14.25" customHeight="1" x14ac:dyDescent="0.25"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</row>
    <row r="307" spans="4:14" ht="14.25" customHeight="1" x14ac:dyDescent="0.25"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</row>
    <row r="308" spans="4:14" ht="14.25" customHeight="1" x14ac:dyDescent="0.25"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</row>
    <row r="309" spans="4:14" ht="14.25" customHeight="1" x14ac:dyDescent="0.25"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</row>
    <row r="310" spans="4:14" ht="14.25" customHeight="1" x14ac:dyDescent="0.25"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</row>
    <row r="311" spans="4:14" ht="14.25" customHeight="1" x14ac:dyDescent="0.25"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</row>
    <row r="312" spans="4:14" ht="14.25" customHeight="1" x14ac:dyDescent="0.25"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</row>
    <row r="313" spans="4:14" ht="14.25" customHeight="1" x14ac:dyDescent="0.25"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</row>
    <row r="314" spans="4:14" ht="14.25" customHeight="1" x14ac:dyDescent="0.25"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</row>
    <row r="315" spans="4:14" ht="14.25" customHeight="1" x14ac:dyDescent="0.25"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</row>
    <row r="316" spans="4:14" ht="14.25" customHeight="1" x14ac:dyDescent="0.25"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</row>
    <row r="317" spans="4:14" ht="14.25" customHeight="1" x14ac:dyDescent="0.25"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</row>
    <row r="318" spans="4:14" ht="14.25" customHeight="1" x14ac:dyDescent="0.25"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</row>
    <row r="319" spans="4:14" ht="14.25" customHeight="1" x14ac:dyDescent="0.25"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</row>
    <row r="320" spans="4:14" ht="14.25" customHeight="1" x14ac:dyDescent="0.25"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</row>
    <row r="321" spans="4:14" ht="14.25" customHeight="1" x14ac:dyDescent="0.25"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</row>
    <row r="322" spans="4:14" ht="14.25" customHeight="1" x14ac:dyDescent="0.25"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</row>
    <row r="323" spans="4:14" ht="14.25" customHeight="1" x14ac:dyDescent="0.25"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</row>
    <row r="324" spans="4:14" ht="14.25" customHeight="1" x14ac:dyDescent="0.25"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</row>
    <row r="325" spans="4:14" ht="14.25" customHeight="1" x14ac:dyDescent="0.25"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</row>
    <row r="326" spans="4:14" ht="14.25" customHeight="1" x14ac:dyDescent="0.25"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</row>
    <row r="327" spans="4:14" ht="14.25" customHeight="1" x14ac:dyDescent="0.25"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</row>
    <row r="328" spans="4:14" ht="14.25" customHeight="1" x14ac:dyDescent="0.25"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</row>
    <row r="329" spans="4:14" ht="14.25" customHeight="1" x14ac:dyDescent="0.25"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</row>
    <row r="330" spans="4:14" ht="14.25" customHeight="1" x14ac:dyDescent="0.25"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</row>
    <row r="331" spans="4:14" ht="14.25" customHeight="1" x14ac:dyDescent="0.25"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</row>
    <row r="332" spans="4:14" ht="14.25" customHeight="1" x14ac:dyDescent="0.25"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</row>
    <row r="333" spans="4:14" ht="14.25" customHeight="1" x14ac:dyDescent="0.25"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</row>
    <row r="334" spans="4:14" ht="14.25" customHeight="1" x14ac:dyDescent="0.25"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</row>
    <row r="335" spans="4:14" ht="14.25" customHeight="1" x14ac:dyDescent="0.25"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</row>
    <row r="336" spans="4:14" ht="14.25" customHeight="1" x14ac:dyDescent="0.25"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</row>
    <row r="337" spans="4:14" ht="14.25" customHeight="1" x14ac:dyDescent="0.25"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</row>
    <row r="338" spans="4:14" ht="14.25" customHeight="1" x14ac:dyDescent="0.25"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</row>
    <row r="339" spans="4:14" ht="14.25" customHeight="1" x14ac:dyDescent="0.25"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4:14" ht="14.25" customHeight="1" x14ac:dyDescent="0.25"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</row>
    <row r="341" spans="4:14" ht="14.25" customHeight="1" x14ac:dyDescent="0.25"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</row>
    <row r="342" spans="4:14" ht="14.25" customHeight="1" x14ac:dyDescent="0.25"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</row>
    <row r="343" spans="4:14" ht="14.25" customHeight="1" x14ac:dyDescent="0.25"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</row>
    <row r="344" spans="4:14" ht="14.25" customHeight="1" x14ac:dyDescent="0.25"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</row>
    <row r="345" spans="4:14" ht="14.25" customHeight="1" x14ac:dyDescent="0.25"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</row>
    <row r="346" spans="4:14" ht="14.25" customHeight="1" x14ac:dyDescent="0.25"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</row>
    <row r="347" spans="4:14" ht="14.25" customHeight="1" x14ac:dyDescent="0.25"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</row>
    <row r="348" spans="4:14" ht="14.25" customHeight="1" x14ac:dyDescent="0.25"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4:14" ht="14.25" customHeight="1" x14ac:dyDescent="0.25"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</row>
    <row r="350" spans="4:14" ht="14.25" customHeight="1" x14ac:dyDescent="0.25"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</row>
    <row r="351" spans="4:14" ht="14.25" customHeight="1" x14ac:dyDescent="0.25"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</row>
    <row r="352" spans="4:14" ht="14.25" customHeight="1" x14ac:dyDescent="0.25"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</row>
    <row r="353" spans="4:14" ht="14.25" customHeight="1" x14ac:dyDescent="0.25"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</row>
    <row r="354" spans="4:14" ht="14.25" customHeight="1" x14ac:dyDescent="0.25"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</row>
    <row r="355" spans="4:14" ht="14.25" customHeight="1" x14ac:dyDescent="0.25"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</row>
    <row r="356" spans="4:14" ht="14.25" customHeight="1" x14ac:dyDescent="0.25"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</row>
    <row r="357" spans="4:14" ht="14.25" customHeight="1" x14ac:dyDescent="0.25"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4:14" ht="14.25" customHeight="1" x14ac:dyDescent="0.25"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</row>
    <row r="359" spans="4:14" ht="14.25" customHeight="1" x14ac:dyDescent="0.25"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</row>
    <row r="360" spans="4:14" ht="14.25" customHeight="1" x14ac:dyDescent="0.25"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</row>
    <row r="361" spans="4:14" ht="14.25" customHeight="1" x14ac:dyDescent="0.25"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</row>
    <row r="362" spans="4:14" ht="14.25" customHeight="1" x14ac:dyDescent="0.25"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</row>
    <row r="363" spans="4:14" ht="14.25" customHeight="1" x14ac:dyDescent="0.25"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</row>
    <row r="364" spans="4:14" ht="14.25" customHeight="1" x14ac:dyDescent="0.25"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</row>
    <row r="365" spans="4:14" ht="14.25" customHeight="1" x14ac:dyDescent="0.25"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</row>
    <row r="366" spans="4:14" ht="14.25" customHeight="1" x14ac:dyDescent="0.25"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4:14" ht="14.25" customHeight="1" x14ac:dyDescent="0.25"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</row>
    <row r="368" spans="4:14" ht="14.25" customHeight="1" x14ac:dyDescent="0.25"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</row>
    <row r="369" spans="4:14" ht="14.25" customHeight="1" x14ac:dyDescent="0.25"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</row>
    <row r="370" spans="4:14" ht="14.25" customHeight="1" x14ac:dyDescent="0.25"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</row>
    <row r="371" spans="4:14" ht="14.25" customHeight="1" x14ac:dyDescent="0.25"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</row>
    <row r="372" spans="4:14" ht="14.25" customHeight="1" x14ac:dyDescent="0.25"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</row>
    <row r="373" spans="4:14" ht="14.25" customHeight="1" x14ac:dyDescent="0.25"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</row>
    <row r="374" spans="4:14" ht="14.25" customHeight="1" x14ac:dyDescent="0.25"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</row>
    <row r="375" spans="4:14" ht="14.25" customHeight="1" x14ac:dyDescent="0.25"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4:14" ht="14.25" customHeight="1" x14ac:dyDescent="0.25"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</row>
    <row r="377" spans="4:14" ht="14.25" customHeight="1" x14ac:dyDescent="0.25"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</row>
    <row r="378" spans="4:14" ht="14.25" customHeight="1" x14ac:dyDescent="0.25"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</row>
    <row r="379" spans="4:14" ht="14.25" customHeight="1" x14ac:dyDescent="0.25"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</row>
    <row r="380" spans="4:14" ht="14.25" customHeight="1" x14ac:dyDescent="0.25"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</row>
    <row r="381" spans="4:14" ht="14.25" customHeight="1" x14ac:dyDescent="0.25"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</row>
    <row r="382" spans="4:14" ht="14.25" customHeight="1" x14ac:dyDescent="0.25"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</row>
    <row r="383" spans="4:14" ht="14.25" customHeight="1" x14ac:dyDescent="0.25"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</row>
    <row r="384" spans="4:14" ht="14.25" customHeight="1" x14ac:dyDescent="0.25"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</row>
    <row r="385" spans="4:14" ht="14.25" customHeight="1" x14ac:dyDescent="0.25"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</row>
    <row r="386" spans="4:14" ht="14.25" customHeight="1" x14ac:dyDescent="0.25"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</row>
    <row r="387" spans="4:14" ht="14.25" customHeight="1" x14ac:dyDescent="0.25"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</row>
    <row r="388" spans="4:14" ht="14.25" customHeight="1" x14ac:dyDescent="0.25"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</row>
    <row r="389" spans="4:14" ht="14.25" customHeight="1" x14ac:dyDescent="0.25"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</row>
    <row r="390" spans="4:14" ht="14.25" customHeight="1" x14ac:dyDescent="0.25"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</row>
    <row r="391" spans="4:14" ht="14.25" customHeight="1" x14ac:dyDescent="0.25"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</row>
    <row r="392" spans="4:14" ht="14.25" customHeight="1" x14ac:dyDescent="0.25"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</row>
    <row r="393" spans="4:14" ht="14.25" customHeight="1" x14ac:dyDescent="0.25"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</row>
    <row r="394" spans="4:14" ht="14.25" customHeight="1" x14ac:dyDescent="0.25"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</row>
    <row r="395" spans="4:14" ht="14.25" customHeight="1" x14ac:dyDescent="0.25"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</row>
    <row r="396" spans="4:14" ht="14.25" customHeight="1" x14ac:dyDescent="0.25"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</row>
    <row r="397" spans="4:14" ht="14.25" customHeight="1" x14ac:dyDescent="0.25"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</row>
    <row r="398" spans="4:14" ht="14.25" customHeight="1" x14ac:dyDescent="0.25"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</row>
    <row r="399" spans="4:14" ht="14.25" customHeight="1" x14ac:dyDescent="0.25"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</row>
    <row r="400" spans="4:14" ht="14.25" customHeight="1" x14ac:dyDescent="0.25"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</row>
    <row r="401" spans="4:14" ht="14.25" customHeight="1" x14ac:dyDescent="0.25"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</row>
    <row r="402" spans="4:14" ht="14.25" customHeight="1" x14ac:dyDescent="0.25"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</row>
    <row r="403" spans="4:14" ht="14.25" customHeight="1" x14ac:dyDescent="0.25"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</row>
    <row r="404" spans="4:14" ht="14.25" customHeight="1" x14ac:dyDescent="0.25"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</row>
    <row r="405" spans="4:14" ht="14.25" customHeight="1" x14ac:dyDescent="0.25"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</row>
    <row r="406" spans="4:14" ht="14.25" customHeight="1" x14ac:dyDescent="0.25"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</row>
    <row r="407" spans="4:14" ht="14.25" customHeight="1" x14ac:dyDescent="0.25"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</row>
    <row r="408" spans="4:14" ht="14.25" customHeight="1" x14ac:dyDescent="0.25"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</row>
    <row r="409" spans="4:14" ht="14.25" customHeight="1" x14ac:dyDescent="0.25"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</row>
    <row r="410" spans="4:14" ht="14.25" customHeight="1" x14ac:dyDescent="0.25"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</row>
    <row r="411" spans="4:14" ht="14.25" customHeight="1" x14ac:dyDescent="0.25"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</row>
    <row r="412" spans="4:14" ht="14.25" customHeight="1" x14ac:dyDescent="0.25"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</row>
    <row r="413" spans="4:14" ht="14.25" customHeight="1" x14ac:dyDescent="0.25"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</row>
    <row r="414" spans="4:14" ht="14.25" customHeight="1" x14ac:dyDescent="0.25"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</row>
    <row r="415" spans="4:14" ht="14.25" customHeight="1" x14ac:dyDescent="0.25"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</row>
    <row r="416" spans="4:14" ht="14.25" customHeight="1" x14ac:dyDescent="0.25"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</row>
    <row r="417" spans="4:14" ht="14.25" customHeight="1" x14ac:dyDescent="0.25"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</row>
    <row r="418" spans="4:14" ht="14.25" customHeight="1" x14ac:dyDescent="0.25"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</row>
    <row r="419" spans="4:14" ht="14.25" customHeight="1" x14ac:dyDescent="0.25"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</row>
    <row r="420" spans="4:14" ht="14.25" customHeight="1" x14ac:dyDescent="0.25"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</row>
    <row r="421" spans="4:14" ht="14.25" customHeight="1" x14ac:dyDescent="0.25"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</row>
    <row r="422" spans="4:14" ht="14.25" customHeight="1" x14ac:dyDescent="0.25"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</row>
    <row r="423" spans="4:14" ht="14.25" customHeight="1" x14ac:dyDescent="0.25"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</row>
    <row r="424" spans="4:14" ht="14.25" customHeight="1" x14ac:dyDescent="0.25"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</row>
    <row r="425" spans="4:14" ht="14.25" customHeight="1" x14ac:dyDescent="0.25"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</row>
    <row r="426" spans="4:14" ht="14.25" customHeight="1" x14ac:dyDescent="0.25"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</row>
    <row r="427" spans="4:14" ht="14.25" customHeight="1" x14ac:dyDescent="0.25"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</row>
    <row r="428" spans="4:14" ht="14.25" customHeight="1" x14ac:dyDescent="0.25"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</row>
    <row r="429" spans="4:14" ht="14.25" customHeight="1" x14ac:dyDescent="0.25"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</row>
    <row r="430" spans="4:14" ht="14.25" customHeight="1" x14ac:dyDescent="0.25"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</row>
    <row r="431" spans="4:14" ht="14.25" customHeight="1" x14ac:dyDescent="0.25"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</row>
    <row r="432" spans="4:14" ht="14.25" customHeight="1" x14ac:dyDescent="0.25"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</row>
    <row r="433" spans="4:14" ht="14.25" customHeight="1" x14ac:dyDescent="0.25"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</row>
    <row r="434" spans="4:14" ht="14.25" customHeight="1" x14ac:dyDescent="0.25"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</row>
    <row r="435" spans="4:14" ht="14.25" customHeight="1" x14ac:dyDescent="0.25"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</row>
    <row r="436" spans="4:14" ht="14.25" customHeight="1" x14ac:dyDescent="0.25"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</row>
    <row r="437" spans="4:14" ht="14.25" customHeight="1" x14ac:dyDescent="0.25"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</row>
    <row r="438" spans="4:14" ht="14.25" customHeight="1" x14ac:dyDescent="0.25"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</row>
    <row r="439" spans="4:14" ht="14.25" customHeight="1" x14ac:dyDescent="0.25"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</row>
    <row r="440" spans="4:14" ht="14.25" customHeight="1" x14ac:dyDescent="0.25"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</row>
    <row r="441" spans="4:14" ht="14.25" customHeight="1" x14ac:dyDescent="0.25"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</row>
    <row r="442" spans="4:14" ht="14.25" customHeight="1" x14ac:dyDescent="0.25"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</row>
    <row r="443" spans="4:14" ht="14.25" customHeight="1" x14ac:dyDescent="0.25"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</row>
    <row r="444" spans="4:14" ht="14.25" customHeight="1" x14ac:dyDescent="0.25"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</row>
    <row r="445" spans="4:14" ht="14.25" customHeight="1" x14ac:dyDescent="0.25"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</row>
    <row r="446" spans="4:14" ht="14.25" customHeight="1" x14ac:dyDescent="0.25"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</row>
    <row r="447" spans="4:14" ht="14.25" customHeight="1" x14ac:dyDescent="0.25"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</row>
    <row r="448" spans="4:14" ht="14.25" customHeight="1" x14ac:dyDescent="0.25"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</row>
    <row r="449" spans="4:14" ht="14.25" customHeight="1" x14ac:dyDescent="0.25"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</row>
    <row r="450" spans="4:14" ht="14.25" customHeight="1" x14ac:dyDescent="0.25"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</row>
    <row r="451" spans="4:14" ht="14.25" customHeight="1" x14ac:dyDescent="0.25"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</row>
    <row r="452" spans="4:14" ht="14.25" customHeight="1" x14ac:dyDescent="0.25"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</row>
    <row r="453" spans="4:14" ht="14.25" customHeight="1" x14ac:dyDescent="0.25"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</row>
    <row r="454" spans="4:14" ht="14.25" customHeight="1" x14ac:dyDescent="0.25"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</row>
    <row r="455" spans="4:14" ht="14.25" customHeight="1" x14ac:dyDescent="0.25"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</row>
    <row r="456" spans="4:14" ht="14.25" customHeight="1" x14ac:dyDescent="0.25"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</row>
    <row r="457" spans="4:14" ht="14.25" customHeight="1" x14ac:dyDescent="0.25"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</row>
    <row r="458" spans="4:14" ht="14.25" customHeight="1" x14ac:dyDescent="0.25"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</row>
    <row r="459" spans="4:14" ht="14.25" customHeight="1" x14ac:dyDescent="0.25"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</row>
    <row r="460" spans="4:14" ht="14.25" customHeight="1" x14ac:dyDescent="0.25"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</row>
    <row r="461" spans="4:14" ht="14.25" customHeight="1" x14ac:dyDescent="0.25"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</row>
    <row r="462" spans="4:14" ht="14.25" customHeight="1" x14ac:dyDescent="0.25"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</row>
    <row r="463" spans="4:14" ht="14.25" customHeight="1" x14ac:dyDescent="0.25"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</row>
    <row r="464" spans="4:14" ht="14.25" customHeight="1" x14ac:dyDescent="0.25"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</row>
    <row r="465" spans="4:14" ht="14.25" customHeight="1" x14ac:dyDescent="0.25"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</row>
    <row r="466" spans="4:14" ht="14.25" customHeight="1" x14ac:dyDescent="0.25"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</row>
    <row r="467" spans="4:14" ht="14.25" customHeight="1" x14ac:dyDescent="0.25"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</row>
    <row r="468" spans="4:14" ht="14.25" customHeight="1" x14ac:dyDescent="0.25"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</row>
    <row r="469" spans="4:14" ht="14.25" customHeight="1" x14ac:dyDescent="0.25"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</row>
    <row r="470" spans="4:14" ht="14.25" customHeight="1" x14ac:dyDescent="0.25"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</row>
    <row r="471" spans="4:14" ht="14.25" customHeight="1" x14ac:dyDescent="0.25"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</row>
    <row r="472" spans="4:14" ht="14.25" customHeight="1" x14ac:dyDescent="0.25"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</row>
    <row r="473" spans="4:14" ht="14.25" customHeight="1" x14ac:dyDescent="0.25"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</row>
    <row r="474" spans="4:14" ht="14.25" customHeight="1" x14ac:dyDescent="0.25"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</row>
    <row r="475" spans="4:14" ht="14.25" customHeight="1" x14ac:dyDescent="0.25"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</row>
    <row r="476" spans="4:14" ht="14.25" customHeight="1" x14ac:dyDescent="0.25"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</row>
    <row r="477" spans="4:14" ht="14.25" customHeight="1" x14ac:dyDescent="0.25"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</row>
    <row r="478" spans="4:14" ht="14.25" customHeight="1" x14ac:dyDescent="0.25"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</row>
    <row r="479" spans="4:14" ht="14.25" customHeight="1" x14ac:dyDescent="0.25"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</row>
    <row r="480" spans="4:14" ht="14.25" customHeight="1" x14ac:dyDescent="0.25"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</row>
    <row r="481" spans="4:14" ht="14.25" customHeight="1" x14ac:dyDescent="0.25"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</row>
    <row r="482" spans="4:14" ht="14.25" customHeight="1" x14ac:dyDescent="0.25"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</row>
    <row r="483" spans="4:14" ht="14.25" customHeight="1" x14ac:dyDescent="0.25"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</row>
    <row r="484" spans="4:14" ht="14.25" customHeight="1" x14ac:dyDescent="0.25"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</row>
    <row r="485" spans="4:14" ht="14.25" customHeight="1" x14ac:dyDescent="0.25"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</row>
    <row r="486" spans="4:14" ht="14.25" customHeight="1" x14ac:dyDescent="0.25"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</row>
    <row r="487" spans="4:14" ht="14.25" customHeight="1" x14ac:dyDescent="0.25"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</row>
    <row r="488" spans="4:14" ht="14.25" customHeight="1" x14ac:dyDescent="0.25"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</row>
    <row r="489" spans="4:14" ht="14.25" customHeight="1" x14ac:dyDescent="0.25"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</row>
    <row r="490" spans="4:14" ht="14.25" customHeight="1" x14ac:dyDescent="0.25"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</row>
    <row r="491" spans="4:14" ht="14.25" customHeight="1" x14ac:dyDescent="0.25"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</row>
    <row r="492" spans="4:14" ht="14.25" customHeight="1" x14ac:dyDescent="0.25"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</row>
    <row r="493" spans="4:14" ht="14.25" customHeight="1" x14ac:dyDescent="0.25"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</row>
    <row r="494" spans="4:14" ht="14.25" customHeight="1" x14ac:dyDescent="0.25"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</row>
    <row r="495" spans="4:14" ht="14.25" customHeight="1" x14ac:dyDescent="0.25"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</row>
    <row r="496" spans="4:14" ht="14.25" customHeight="1" x14ac:dyDescent="0.25"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</row>
    <row r="497" spans="4:14" ht="14.25" customHeight="1" x14ac:dyDescent="0.25"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</row>
    <row r="498" spans="4:14" ht="14.25" customHeight="1" x14ac:dyDescent="0.25"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</row>
    <row r="499" spans="4:14" ht="14.25" customHeight="1" x14ac:dyDescent="0.25"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</row>
    <row r="500" spans="4:14" ht="14.25" customHeight="1" x14ac:dyDescent="0.25"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</row>
    <row r="501" spans="4:14" ht="14.25" customHeight="1" x14ac:dyDescent="0.25"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</row>
    <row r="502" spans="4:14" ht="14.25" customHeight="1" x14ac:dyDescent="0.25"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</row>
    <row r="503" spans="4:14" ht="14.25" customHeight="1" x14ac:dyDescent="0.25"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</row>
    <row r="504" spans="4:14" ht="14.25" customHeight="1" x14ac:dyDescent="0.25"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</row>
    <row r="505" spans="4:14" ht="14.25" customHeight="1" x14ac:dyDescent="0.25"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</row>
    <row r="506" spans="4:14" ht="14.25" customHeight="1" x14ac:dyDescent="0.25"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</row>
    <row r="507" spans="4:14" ht="14.25" customHeight="1" x14ac:dyDescent="0.25"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</row>
    <row r="508" spans="4:14" ht="14.25" customHeight="1" x14ac:dyDescent="0.25"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</row>
    <row r="509" spans="4:14" ht="14.25" customHeight="1" x14ac:dyDescent="0.25"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</row>
    <row r="510" spans="4:14" ht="14.25" customHeight="1" x14ac:dyDescent="0.25"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</row>
    <row r="511" spans="4:14" ht="14.25" customHeight="1" x14ac:dyDescent="0.25"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</row>
    <row r="512" spans="4:14" ht="14.25" customHeight="1" x14ac:dyDescent="0.25"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</row>
    <row r="513" spans="4:14" ht="14.25" customHeight="1" x14ac:dyDescent="0.25"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</row>
    <row r="514" spans="4:14" ht="14.25" customHeight="1" x14ac:dyDescent="0.25"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</row>
    <row r="515" spans="4:14" ht="14.25" customHeight="1" x14ac:dyDescent="0.25"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</row>
    <row r="516" spans="4:14" ht="14.25" customHeight="1" x14ac:dyDescent="0.25"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</row>
    <row r="517" spans="4:14" ht="14.25" customHeight="1" x14ac:dyDescent="0.25"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</row>
    <row r="518" spans="4:14" ht="14.25" customHeight="1" x14ac:dyDescent="0.25"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</row>
    <row r="519" spans="4:14" ht="14.25" customHeight="1" x14ac:dyDescent="0.25"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</row>
    <row r="520" spans="4:14" ht="14.25" customHeight="1" x14ac:dyDescent="0.25"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</row>
    <row r="521" spans="4:14" ht="14.25" customHeight="1" x14ac:dyDescent="0.25"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</row>
    <row r="522" spans="4:14" ht="14.25" customHeight="1" x14ac:dyDescent="0.25"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</row>
    <row r="523" spans="4:14" ht="14.25" customHeight="1" x14ac:dyDescent="0.25"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</row>
    <row r="524" spans="4:14" ht="14.25" customHeight="1" x14ac:dyDescent="0.25"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</row>
    <row r="525" spans="4:14" ht="14.25" customHeight="1" x14ac:dyDescent="0.25"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</row>
    <row r="526" spans="4:14" ht="14.25" customHeight="1" x14ac:dyDescent="0.25"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</row>
    <row r="527" spans="4:14" ht="14.25" customHeight="1" x14ac:dyDescent="0.25"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</row>
    <row r="528" spans="4:14" ht="14.25" customHeight="1" x14ac:dyDescent="0.25"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</row>
    <row r="529" spans="4:14" ht="14.25" customHeight="1" x14ac:dyDescent="0.25"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</row>
    <row r="530" spans="4:14" ht="14.25" customHeight="1" x14ac:dyDescent="0.25"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</row>
    <row r="531" spans="4:14" ht="14.25" customHeight="1" x14ac:dyDescent="0.25"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</row>
    <row r="532" spans="4:14" ht="14.25" customHeight="1" x14ac:dyDescent="0.25"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</row>
    <row r="533" spans="4:14" ht="14.25" customHeight="1" x14ac:dyDescent="0.25"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</row>
    <row r="534" spans="4:14" ht="14.25" customHeight="1" x14ac:dyDescent="0.25"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</row>
    <row r="535" spans="4:14" ht="14.25" customHeight="1" x14ac:dyDescent="0.25"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</row>
    <row r="536" spans="4:14" ht="14.25" customHeight="1" x14ac:dyDescent="0.25"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</row>
    <row r="537" spans="4:14" ht="14.25" customHeight="1" x14ac:dyDescent="0.25"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</row>
    <row r="538" spans="4:14" ht="14.25" customHeight="1" x14ac:dyDescent="0.25"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</row>
    <row r="539" spans="4:14" ht="14.25" customHeight="1" x14ac:dyDescent="0.25"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</row>
    <row r="540" spans="4:14" ht="14.25" customHeight="1" x14ac:dyDescent="0.25"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</row>
    <row r="541" spans="4:14" ht="14.25" customHeight="1" x14ac:dyDescent="0.25"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</row>
    <row r="542" spans="4:14" ht="14.25" customHeight="1" x14ac:dyDescent="0.25"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</row>
    <row r="543" spans="4:14" ht="14.25" customHeight="1" x14ac:dyDescent="0.25"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</row>
    <row r="544" spans="4:14" ht="14.25" customHeight="1" x14ac:dyDescent="0.25"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</row>
    <row r="545" spans="4:14" ht="14.25" customHeight="1" x14ac:dyDescent="0.25"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</row>
    <row r="546" spans="4:14" ht="14.25" customHeight="1" x14ac:dyDescent="0.25"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</row>
    <row r="547" spans="4:14" ht="14.25" customHeight="1" x14ac:dyDescent="0.25"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</row>
    <row r="548" spans="4:14" ht="14.25" customHeight="1" x14ac:dyDescent="0.25"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</row>
    <row r="549" spans="4:14" ht="14.25" customHeight="1" x14ac:dyDescent="0.25"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</row>
    <row r="550" spans="4:14" ht="14.25" customHeight="1" x14ac:dyDescent="0.25"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</row>
    <row r="551" spans="4:14" ht="14.25" customHeight="1" x14ac:dyDescent="0.25"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</row>
    <row r="552" spans="4:14" ht="14.25" customHeight="1" x14ac:dyDescent="0.25"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</row>
    <row r="553" spans="4:14" ht="14.25" customHeight="1" x14ac:dyDescent="0.25"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</row>
    <row r="554" spans="4:14" ht="14.25" customHeight="1" x14ac:dyDescent="0.25"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</row>
    <row r="555" spans="4:14" ht="14.25" customHeight="1" x14ac:dyDescent="0.25"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</row>
    <row r="556" spans="4:14" ht="14.25" customHeight="1" x14ac:dyDescent="0.25"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</row>
    <row r="557" spans="4:14" ht="14.25" customHeight="1" x14ac:dyDescent="0.25"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</row>
    <row r="558" spans="4:14" ht="14.25" customHeight="1" x14ac:dyDescent="0.25"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</row>
    <row r="559" spans="4:14" ht="14.25" customHeight="1" x14ac:dyDescent="0.25"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</row>
    <row r="560" spans="4:14" ht="14.25" customHeight="1" x14ac:dyDescent="0.25"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</row>
    <row r="561" spans="4:14" ht="14.25" customHeight="1" x14ac:dyDescent="0.25"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</row>
    <row r="562" spans="4:14" ht="14.25" customHeight="1" x14ac:dyDescent="0.25"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</row>
    <row r="563" spans="4:14" ht="14.25" customHeight="1" x14ac:dyDescent="0.25"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</row>
    <row r="564" spans="4:14" ht="14.25" customHeight="1" x14ac:dyDescent="0.25"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</row>
    <row r="565" spans="4:14" ht="14.25" customHeight="1" x14ac:dyDescent="0.25"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</row>
    <row r="566" spans="4:14" ht="14.25" customHeight="1" x14ac:dyDescent="0.25"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</row>
    <row r="567" spans="4:14" ht="14.25" customHeight="1" x14ac:dyDescent="0.25"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</row>
    <row r="568" spans="4:14" ht="14.25" customHeight="1" x14ac:dyDescent="0.25"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</row>
    <row r="569" spans="4:14" ht="14.25" customHeight="1" x14ac:dyDescent="0.25"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</row>
    <row r="570" spans="4:14" ht="14.25" customHeight="1" x14ac:dyDescent="0.25"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</row>
    <row r="571" spans="4:14" ht="14.25" customHeight="1" x14ac:dyDescent="0.25"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</row>
    <row r="572" spans="4:14" ht="14.25" customHeight="1" x14ac:dyDescent="0.25"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</row>
    <row r="573" spans="4:14" ht="14.25" customHeight="1" x14ac:dyDescent="0.25"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</row>
    <row r="574" spans="4:14" ht="14.25" customHeight="1" x14ac:dyDescent="0.25"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</row>
    <row r="575" spans="4:14" ht="14.25" customHeight="1" x14ac:dyDescent="0.25"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</row>
    <row r="576" spans="4:14" ht="14.25" customHeight="1" x14ac:dyDescent="0.25"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</row>
    <row r="577" spans="4:14" ht="14.25" customHeight="1" x14ac:dyDescent="0.25"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</row>
    <row r="578" spans="4:14" ht="14.25" customHeight="1" x14ac:dyDescent="0.25"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</row>
    <row r="579" spans="4:14" ht="14.25" customHeight="1" x14ac:dyDescent="0.25"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</row>
    <row r="580" spans="4:14" ht="14.25" customHeight="1" x14ac:dyDescent="0.25"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</row>
    <row r="581" spans="4:14" ht="14.25" customHeight="1" x14ac:dyDescent="0.25"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</row>
    <row r="582" spans="4:14" ht="14.25" customHeight="1" x14ac:dyDescent="0.25"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</row>
    <row r="583" spans="4:14" ht="14.25" customHeight="1" x14ac:dyDescent="0.25"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</row>
    <row r="584" spans="4:14" ht="14.25" customHeight="1" x14ac:dyDescent="0.25"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</row>
    <row r="585" spans="4:14" ht="14.25" customHeight="1" x14ac:dyDescent="0.25"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</row>
    <row r="586" spans="4:14" ht="14.25" customHeight="1" x14ac:dyDescent="0.25"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</row>
    <row r="587" spans="4:14" ht="14.25" customHeight="1" x14ac:dyDescent="0.25"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</row>
    <row r="588" spans="4:14" ht="14.25" customHeight="1" x14ac:dyDescent="0.25"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</row>
    <row r="589" spans="4:14" ht="14.25" customHeight="1" x14ac:dyDescent="0.25"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</row>
    <row r="590" spans="4:14" ht="14.25" customHeight="1" x14ac:dyDescent="0.25"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</row>
    <row r="591" spans="4:14" ht="14.25" customHeight="1" x14ac:dyDescent="0.25"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</row>
    <row r="592" spans="4:14" ht="14.25" customHeight="1" x14ac:dyDescent="0.25"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</row>
    <row r="593" spans="4:14" ht="14.25" customHeight="1" x14ac:dyDescent="0.25"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</row>
    <row r="594" spans="4:14" ht="14.25" customHeight="1" x14ac:dyDescent="0.25"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</row>
    <row r="595" spans="4:14" ht="14.25" customHeight="1" x14ac:dyDescent="0.25"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</row>
    <row r="596" spans="4:14" ht="14.25" customHeight="1" x14ac:dyDescent="0.25"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</row>
    <row r="597" spans="4:14" ht="14.25" customHeight="1" x14ac:dyDescent="0.25"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</row>
    <row r="598" spans="4:14" ht="14.25" customHeight="1" x14ac:dyDescent="0.25"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</row>
    <row r="599" spans="4:14" ht="14.25" customHeight="1" x14ac:dyDescent="0.25"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</row>
    <row r="600" spans="4:14" ht="14.25" customHeight="1" x14ac:dyDescent="0.25"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</row>
    <row r="601" spans="4:14" ht="14.25" customHeight="1" x14ac:dyDescent="0.25"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</row>
    <row r="602" spans="4:14" ht="14.25" customHeight="1" x14ac:dyDescent="0.25"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</row>
    <row r="603" spans="4:14" ht="14.25" customHeight="1" x14ac:dyDescent="0.25"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</row>
    <row r="604" spans="4:14" ht="14.25" customHeight="1" x14ac:dyDescent="0.25"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</row>
    <row r="605" spans="4:14" ht="14.25" customHeight="1" x14ac:dyDescent="0.25"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</row>
    <row r="606" spans="4:14" ht="14.25" customHeight="1" x14ac:dyDescent="0.25"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</row>
    <row r="607" spans="4:14" ht="14.25" customHeight="1" x14ac:dyDescent="0.25"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</row>
    <row r="608" spans="4:14" ht="14.25" customHeight="1" x14ac:dyDescent="0.25"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</row>
    <row r="609" spans="4:14" ht="14.25" customHeight="1" x14ac:dyDescent="0.25"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</row>
    <row r="610" spans="4:14" ht="14.25" customHeight="1" x14ac:dyDescent="0.25"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</row>
    <row r="611" spans="4:14" ht="14.25" customHeight="1" x14ac:dyDescent="0.25"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</row>
    <row r="612" spans="4:14" ht="14.25" customHeight="1" x14ac:dyDescent="0.25"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</row>
    <row r="613" spans="4:14" ht="14.25" customHeight="1" x14ac:dyDescent="0.25"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</row>
    <row r="614" spans="4:14" ht="14.25" customHeight="1" x14ac:dyDescent="0.25"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</row>
    <row r="615" spans="4:14" ht="14.25" customHeight="1" x14ac:dyDescent="0.25"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</row>
    <row r="616" spans="4:14" ht="14.25" customHeight="1" x14ac:dyDescent="0.25"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</row>
    <row r="617" spans="4:14" ht="14.25" customHeight="1" x14ac:dyDescent="0.25"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</row>
    <row r="618" spans="4:14" ht="14.25" customHeight="1" x14ac:dyDescent="0.25"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</row>
    <row r="619" spans="4:14" ht="14.25" customHeight="1" x14ac:dyDescent="0.25"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</row>
    <row r="620" spans="4:14" ht="14.25" customHeight="1" x14ac:dyDescent="0.25"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</row>
    <row r="621" spans="4:14" ht="14.25" customHeight="1" x14ac:dyDescent="0.25"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</row>
    <row r="622" spans="4:14" ht="14.25" customHeight="1" x14ac:dyDescent="0.25"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</row>
    <row r="623" spans="4:14" ht="14.25" customHeight="1" x14ac:dyDescent="0.25"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</row>
    <row r="624" spans="4:14" ht="14.25" customHeight="1" x14ac:dyDescent="0.25"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</row>
    <row r="625" spans="4:14" ht="14.25" customHeight="1" x14ac:dyDescent="0.25"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</row>
    <row r="626" spans="4:14" ht="14.25" customHeight="1" x14ac:dyDescent="0.25"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</row>
    <row r="627" spans="4:14" ht="14.25" customHeight="1" x14ac:dyDescent="0.25"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</row>
    <row r="628" spans="4:14" ht="14.25" customHeight="1" x14ac:dyDescent="0.25"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</row>
    <row r="629" spans="4:14" ht="14.25" customHeight="1" x14ac:dyDescent="0.25"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</row>
    <row r="630" spans="4:14" ht="14.25" customHeight="1" x14ac:dyDescent="0.25"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</row>
    <row r="631" spans="4:14" ht="14.25" customHeight="1" x14ac:dyDescent="0.25"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</row>
    <row r="632" spans="4:14" ht="14.25" customHeight="1" x14ac:dyDescent="0.25"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</row>
    <row r="633" spans="4:14" ht="14.25" customHeight="1" x14ac:dyDescent="0.25"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</row>
    <row r="634" spans="4:14" ht="14.25" customHeight="1" x14ac:dyDescent="0.25"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</row>
    <row r="635" spans="4:14" ht="14.25" customHeight="1" x14ac:dyDescent="0.25"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</row>
    <row r="636" spans="4:14" ht="14.25" customHeight="1" x14ac:dyDescent="0.25"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</row>
    <row r="637" spans="4:14" ht="14.25" customHeight="1" x14ac:dyDescent="0.25"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</row>
    <row r="638" spans="4:14" ht="14.25" customHeight="1" x14ac:dyDescent="0.25"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</row>
    <row r="639" spans="4:14" ht="14.25" customHeight="1" x14ac:dyDescent="0.25"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</row>
    <row r="640" spans="4:14" ht="14.25" customHeight="1" x14ac:dyDescent="0.25"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</row>
    <row r="641" spans="4:14" ht="14.25" customHeight="1" x14ac:dyDescent="0.25"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</row>
    <row r="642" spans="4:14" ht="14.25" customHeight="1" x14ac:dyDescent="0.25"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</row>
    <row r="643" spans="4:14" ht="14.25" customHeight="1" x14ac:dyDescent="0.25"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</row>
    <row r="644" spans="4:14" ht="14.25" customHeight="1" x14ac:dyDescent="0.25"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</row>
    <row r="645" spans="4:14" ht="14.25" customHeight="1" x14ac:dyDescent="0.25"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</row>
    <row r="646" spans="4:14" ht="14.25" customHeight="1" x14ac:dyDescent="0.25"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</row>
    <row r="647" spans="4:14" ht="14.25" customHeight="1" x14ac:dyDescent="0.25"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</row>
    <row r="648" spans="4:14" ht="14.25" customHeight="1" x14ac:dyDescent="0.25"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</row>
    <row r="649" spans="4:14" ht="14.25" customHeight="1" x14ac:dyDescent="0.25"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</row>
    <row r="650" spans="4:14" ht="14.25" customHeight="1" x14ac:dyDescent="0.25"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</row>
    <row r="651" spans="4:14" ht="14.25" customHeight="1" x14ac:dyDescent="0.25"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</row>
    <row r="652" spans="4:14" ht="14.25" customHeight="1" x14ac:dyDescent="0.25"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</row>
    <row r="653" spans="4:14" ht="14.25" customHeight="1" x14ac:dyDescent="0.25"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</row>
    <row r="654" spans="4:14" ht="14.25" customHeight="1" x14ac:dyDescent="0.25"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</row>
    <row r="655" spans="4:14" ht="14.25" customHeight="1" x14ac:dyDescent="0.25"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</row>
    <row r="656" spans="4:14" ht="14.25" customHeight="1" x14ac:dyDescent="0.25"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</row>
    <row r="657" spans="4:14" ht="14.25" customHeight="1" x14ac:dyDescent="0.25"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</row>
    <row r="658" spans="4:14" ht="14.25" customHeight="1" x14ac:dyDescent="0.25"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</row>
    <row r="659" spans="4:14" ht="14.25" customHeight="1" x14ac:dyDescent="0.25"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</row>
    <row r="660" spans="4:14" ht="14.25" customHeight="1" x14ac:dyDescent="0.25"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</row>
    <row r="661" spans="4:14" ht="14.25" customHeight="1" x14ac:dyDescent="0.25"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</row>
    <row r="662" spans="4:14" ht="14.25" customHeight="1" x14ac:dyDescent="0.25"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</row>
    <row r="663" spans="4:14" ht="14.25" customHeight="1" x14ac:dyDescent="0.25"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</row>
    <row r="664" spans="4:14" ht="14.25" customHeight="1" x14ac:dyDescent="0.25"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</row>
    <row r="665" spans="4:14" ht="14.25" customHeight="1" x14ac:dyDescent="0.25"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</row>
    <row r="666" spans="4:14" ht="14.25" customHeight="1" x14ac:dyDescent="0.25"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</row>
    <row r="667" spans="4:14" ht="14.25" customHeight="1" x14ac:dyDescent="0.25"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</row>
    <row r="668" spans="4:14" ht="14.25" customHeight="1" x14ac:dyDescent="0.25"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</row>
    <row r="669" spans="4:14" ht="14.25" customHeight="1" x14ac:dyDescent="0.25"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</row>
    <row r="670" spans="4:14" ht="14.25" customHeight="1" x14ac:dyDescent="0.25"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</row>
    <row r="671" spans="4:14" ht="14.25" customHeight="1" x14ac:dyDescent="0.25"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</row>
    <row r="672" spans="4:14" ht="14.25" customHeight="1" x14ac:dyDescent="0.25"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</row>
    <row r="673" spans="4:14" ht="14.25" customHeight="1" x14ac:dyDescent="0.25"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</row>
    <row r="674" spans="4:14" ht="14.25" customHeight="1" x14ac:dyDescent="0.25"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</row>
    <row r="675" spans="4:14" ht="14.25" customHeight="1" x14ac:dyDescent="0.25"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</row>
    <row r="676" spans="4:14" ht="14.25" customHeight="1" x14ac:dyDescent="0.25"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</row>
    <row r="677" spans="4:14" ht="14.25" customHeight="1" x14ac:dyDescent="0.25"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</row>
    <row r="678" spans="4:14" ht="14.25" customHeight="1" x14ac:dyDescent="0.25"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</row>
    <row r="679" spans="4:14" ht="14.25" customHeight="1" x14ac:dyDescent="0.25"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</row>
    <row r="680" spans="4:14" ht="14.25" customHeight="1" x14ac:dyDescent="0.25"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</row>
    <row r="681" spans="4:14" ht="14.25" customHeight="1" x14ac:dyDescent="0.25"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</row>
    <row r="682" spans="4:14" ht="14.25" customHeight="1" x14ac:dyDescent="0.25"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</row>
    <row r="683" spans="4:14" ht="14.25" customHeight="1" x14ac:dyDescent="0.25"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</row>
    <row r="684" spans="4:14" ht="14.25" customHeight="1" x14ac:dyDescent="0.25"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</row>
    <row r="685" spans="4:14" ht="14.25" customHeight="1" x14ac:dyDescent="0.25"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</row>
    <row r="686" spans="4:14" ht="14.25" customHeight="1" x14ac:dyDescent="0.25"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</row>
    <row r="687" spans="4:14" ht="14.25" customHeight="1" x14ac:dyDescent="0.25"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</row>
    <row r="688" spans="4:14" ht="14.25" customHeight="1" x14ac:dyDescent="0.25"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</row>
    <row r="689" spans="4:14" ht="14.25" customHeight="1" x14ac:dyDescent="0.25"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</row>
    <row r="690" spans="4:14" ht="14.25" customHeight="1" x14ac:dyDescent="0.25"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</row>
    <row r="691" spans="4:14" ht="14.25" customHeight="1" x14ac:dyDescent="0.25"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</row>
    <row r="692" spans="4:14" ht="14.25" customHeight="1" x14ac:dyDescent="0.25"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</row>
    <row r="693" spans="4:14" ht="14.25" customHeight="1" x14ac:dyDescent="0.25"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</row>
    <row r="694" spans="4:14" ht="14.25" customHeight="1" x14ac:dyDescent="0.25"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</row>
    <row r="695" spans="4:14" ht="14.25" customHeight="1" x14ac:dyDescent="0.25"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</row>
    <row r="696" spans="4:14" ht="14.25" customHeight="1" x14ac:dyDescent="0.25"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</row>
    <row r="697" spans="4:14" ht="14.25" customHeight="1" x14ac:dyDescent="0.25"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</row>
    <row r="698" spans="4:14" ht="14.25" customHeight="1" x14ac:dyDescent="0.25"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</row>
    <row r="699" spans="4:14" ht="14.25" customHeight="1" x14ac:dyDescent="0.25"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</row>
    <row r="700" spans="4:14" ht="14.25" customHeight="1" x14ac:dyDescent="0.25"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</row>
    <row r="701" spans="4:14" ht="14.25" customHeight="1" x14ac:dyDescent="0.25"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</row>
    <row r="702" spans="4:14" ht="14.25" customHeight="1" x14ac:dyDescent="0.25"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</row>
    <row r="703" spans="4:14" ht="14.25" customHeight="1" x14ac:dyDescent="0.25"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</row>
    <row r="704" spans="4:14" ht="14.25" customHeight="1" x14ac:dyDescent="0.25"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</row>
    <row r="705" spans="4:14" ht="14.25" customHeight="1" x14ac:dyDescent="0.25"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</row>
    <row r="706" spans="4:14" ht="14.25" customHeight="1" x14ac:dyDescent="0.25"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</row>
    <row r="707" spans="4:14" ht="14.25" customHeight="1" x14ac:dyDescent="0.25"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</row>
    <row r="708" spans="4:14" ht="14.25" customHeight="1" x14ac:dyDescent="0.25"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</row>
    <row r="709" spans="4:14" ht="14.25" customHeight="1" x14ac:dyDescent="0.25"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</row>
    <row r="710" spans="4:14" ht="14.25" customHeight="1" x14ac:dyDescent="0.25"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</row>
    <row r="711" spans="4:14" ht="14.25" customHeight="1" x14ac:dyDescent="0.25"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</row>
    <row r="712" spans="4:14" ht="14.25" customHeight="1" x14ac:dyDescent="0.25"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</row>
    <row r="713" spans="4:14" ht="14.25" customHeight="1" x14ac:dyDescent="0.25"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</row>
    <row r="714" spans="4:14" ht="14.25" customHeight="1" x14ac:dyDescent="0.25"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</row>
    <row r="715" spans="4:14" ht="14.25" customHeight="1" x14ac:dyDescent="0.25"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</row>
    <row r="716" spans="4:14" ht="14.25" customHeight="1" x14ac:dyDescent="0.25"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</row>
    <row r="717" spans="4:14" ht="14.25" customHeight="1" x14ac:dyDescent="0.25"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</row>
    <row r="718" spans="4:14" ht="14.25" customHeight="1" x14ac:dyDescent="0.25"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</row>
    <row r="719" spans="4:14" ht="14.25" customHeight="1" x14ac:dyDescent="0.25"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</row>
    <row r="720" spans="4:14" ht="14.25" customHeight="1" x14ac:dyDescent="0.25"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</row>
    <row r="721" spans="4:14" ht="14.25" customHeight="1" x14ac:dyDescent="0.25"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</row>
    <row r="722" spans="4:14" ht="14.25" customHeight="1" x14ac:dyDescent="0.25"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</row>
    <row r="723" spans="4:14" ht="14.25" customHeight="1" x14ac:dyDescent="0.25"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</row>
    <row r="724" spans="4:14" ht="14.25" customHeight="1" x14ac:dyDescent="0.25"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</row>
    <row r="725" spans="4:14" ht="14.25" customHeight="1" x14ac:dyDescent="0.25"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</row>
    <row r="726" spans="4:14" ht="14.25" customHeight="1" x14ac:dyDescent="0.25"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</row>
    <row r="727" spans="4:14" ht="14.25" customHeight="1" x14ac:dyDescent="0.25"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</row>
    <row r="728" spans="4:14" ht="14.25" customHeight="1" x14ac:dyDescent="0.25"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</row>
    <row r="729" spans="4:14" ht="14.25" customHeight="1" x14ac:dyDescent="0.25"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</row>
    <row r="730" spans="4:14" ht="14.25" customHeight="1" x14ac:dyDescent="0.25"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</row>
    <row r="731" spans="4:14" ht="14.25" customHeight="1" x14ac:dyDescent="0.25"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</row>
    <row r="732" spans="4:14" ht="14.25" customHeight="1" x14ac:dyDescent="0.25"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</row>
    <row r="733" spans="4:14" ht="14.25" customHeight="1" x14ac:dyDescent="0.25"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</row>
    <row r="734" spans="4:14" ht="14.25" customHeight="1" x14ac:dyDescent="0.25"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</row>
    <row r="735" spans="4:14" ht="14.25" customHeight="1" x14ac:dyDescent="0.25"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</row>
    <row r="736" spans="4:14" ht="14.25" customHeight="1" x14ac:dyDescent="0.25"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</row>
    <row r="737" spans="4:14" ht="14.25" customHeight="1" x14ac:dyDescent="0.25"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</row>
    <row r="738" spans="4:14" ht="14.25" customHeight="1" x14ac:dyDescent="0.25"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</row>
    <row r="739" spans="4:14" ht="14.25" customHeight="1" x14ac:dyDescent="0.25"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</row>
    <row r="740" spans="4:14" ht="14.25" customHeight="1" x14ac:dyDescent="0.25"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</row>
    <row r="741" spans="4:14" ht="14.25" customHeight="1" x14ac:dyDescent="0.25"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</row>
    <row r="742" spans="4:14" ht="14.25" customHeight="1" x14ac:dyDescent="0.25"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</row>
    <row r="743" spans="4:14" ht="14.25" customHeight="1" x14ac:dyDescent="0.25"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</row>
    <row r="744" spans="4:14" ht="14.25" customHeight="1" x14ac:dyDescent="0.25"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</row>
    <row r="745" spans="4:14" ht="14.25" customHeight="1" x14ac:dyDescent="0.25"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</row>
    <row r="746" spans="4:14" ht="14.25" customHeight="1" x14ac:dyDescent="0.25"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</row>
    <row r="747" spans="4:14" ht="14.25" customHeight="1" x14ac:dyDescent="0.25"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</row>
    <row r="748" spans="4:14" ht="14.25" customHeight="1" x14ac:dyDescent="0.25"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</row>
    <row r="749" spans="4:14" ht="14.25" customHeight="1" x14ac:dyDescent="0.25"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</row>
    <row r="750" spans="4:14" ht="14.25" customHeight="1" x14ac:dyDescent="0.25"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</row>
    <row r="751" spans="4:14" ht="14.25" customHeight="1" x14ac:dyDescent="0.25"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</row>
    <row r="752" spans="4:14" ht="14.25" customHeight="1" x14ac:dyDescent="0.25"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</row>
    <row r="753" spans="4:14" ht="14.25" customHeight="1" x14ac:dyDescent="0.25"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</row>
    <row r="754" spans="4:14" ht="14.25" customHeight="1" x14ac:dyDescent="0.25"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</row>
    <row r="755" spans="4:14" ht="14.25" customHeight="1" x14ac:dyDescent="0.25"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</row>
    <row r="756" spans="4:14" ht="14.25" customHeight="1" x14ac:dyDescent="0.25"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</row>
    <row r="757" spans="4:14" ht="14.25" customHeight="1" x14ac:dyDescent="0.25"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</row>
    <row r="758" spans="4:14" ht="14.25" customHeight="1" x14ac:dyDescent="0.25"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</row>
    <row r="759" spans="4:14" ht="14.25" customHeight="1" x14ac:dyDescent="0.25"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</row>
    <row r="760" spans="4:14" ht="14.25" customHeight="1" x14ac:dyDescent="0.25"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</row>
    <row r="761" spans="4:14" ht="14.25" customHeight="1" x14ac:dyDescent="0.25"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</row>
    <row r="762" spans="4:14" ht="14.25" customHeight="1" x14ac:dyDescent="0.25"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</row>
    <row r="763" spans="4:14" ht="14.25" customHeight="1" x14ac:dyDescent="0.25"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</row>
    <row r="764" spans="4:14" ht="14.25" customHeight="1" x14ac:dyDescent="0.25"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</row>
    <row r="765" spans="4:14" ht="14.25" customHeight="1" x14ac:dyDescent="0.25"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</row>
    <row r="766" spans="4:14" ht="14.25" customHeight="1" x14ac:dyDescent="0.25"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</row>
    <row r="767" spans="4:14" ht="14.25" customHeight="1" x14ac:dyDescent="0.25"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</row>
    <row r="768" spans="4:14" ht="14.25" customHeight="1" x14ac:dyDescent="0.25"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</row>
    <row r="769" spans="4:14" ht="14.25" customHeight="1" x14ac:dyDescent="0.25"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</row>
    <row r="770" spans="4:14" ht="14.25" customHeight="1" x14ac:dyDescent="0.25"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</row>
    <row r="771" spans="4:14" ht="14.25" customHeight="1" x14ac:dyDescent="0.25"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</row>
    <row r="772" spans="4:14" ht="14.25" customHeight="1" x14ac:dyDescent="0.25"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</row>
    <row r="773" spans="4:14" ht="14.25" customHeight="1" x14ac:dyDescent="0.25"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</row>
    <row r="774" spans="4:14" ht="14.25" customHeight="1" x14ac:dyDescent="0.25"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</row>
    <row r="775" spans="4:14" ht="14.25" customHeight="1" x14ac:dyDescent="0.25"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</row>
    <row r="776" spans="4:14" ht="14.25" customHeight="1" x14ac:dyDescent="0.25"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</row>
    <row r="777" spans="4:14" ht="14.25" customHeight="1" x14ac:dyDescent="0.25"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</row>
    <row r="778" spans="4:14" ht="14.25" customHeight="1" x14ac:dyDescent="0.25"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</row>
    <row r="779" spans="4:14" ht="14.25" customHeight="1" x14ac:dyDescent="0.25"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</row>
    <row r="780" spans="4:14" ht="14.25" customHeight="1" x14ac:dyDescent="0.25"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</row>
    <row r="781" spans="4:14" ht="14.25" customHeight="1" x14ac:dyDescent="0.25"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</row>
    <row r="782" spans="4:14" ht="14.25" customHeight="1" x14ac:dyDescent="0.25"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</row>
    <row r="783" spans="4:14" ht="14.25" customHeight="1" x14ac:dyDescent="0.25"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</row>
    <row r="784" spans="4:14" ht="14.25" customHeight="1" x14ac:dyDescent="0.25"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</row>
    <row r="785" spans="4:14" ht="14.25" customHeight="1" x14ac:dyDescent="0.25"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</row>
    <row r="786" spans="4:14" ht="14.25" customHeight="1" x14ac:dyDescent="0.25"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</row>
    <row r="787" spans="4:14" ht="14.25" customHeight="1" x14ac:dyDescent="0.25"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</row>
    <row r="788" spans="4:14" ht="14.25" customHeight="1" x14ac:dyDescent="0.25"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</row>
    <row r="789" spans="4:14" ht="14.25" customHeight="1" x14ac:dyDescent="0.25"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</row>
    <row r="790" spans="4:14" ht="14.25" customHeight="1" x14ac:dyDescent="0.25"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</row>
    <row r="791" spans="4:14" ht="14.25" customHeight="1" x14ac:dyDescent="0.25"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</row>
    <row r="792" spans="4:14" ht="14.25" customHeight="1" x14ac:dyDescent="0.25"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</row>
    <row r="793" spans="4:14" ht="14.25" customHeight="1" x14ac:dyDescent="0.25"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</row>
    <row r="794" spans="4:14" ht="14.25" customHeight="1" x14ac:dyDescent="0.25"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</row>
    <row r="795" spans="4:14" ht="14.25" customHeight="1" x14ac:dyDescent="0.25"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</row>
    <row r="796" spans="4:14" ht="14.25" customHeight="1" x14ac:dyDescent="0.25"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</row>
    <row r="797" spans="4:14" ht="14.25" customHeight="1" x14ac:dyDescent="0.25"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</row>
    <row r="798" spans="4:14" ht="14.25" customHeight="1" x14ac:dyDescent="0.25"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</row>
    <row r="799" spans="4:14" ht="14.25" customHeight="1" x14ac:dyDescent="0.25"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</row>
    <row r="800" spans="4:14" ht="14.25" customHeight="1" x14ac:dyDescent="0.25"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</row>
    <row r="801" spans="4:14" ht="14.25" customHeight="1" x14ac:dyDescent="0.25"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</row>
    <row r="802" spans="4:14" ht="14.25" customHeight="1" x14ac:dyDescent="0.25"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</row>
    <row r="803" spans="4:14" ht="14.25" customHeight="1" x14ac:dyDescent="0.25"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</row>
    <row r="804" spans="4:14" ht="14.25" customHeight="1" x14ac:dyDescent="0.25"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</row>
    <row r="805" spans="4:14" ht="14.25" customHeight="1" x14ac:dyDescent="0.25"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</row>
    <row r="806" spans="4:14" ht="14.25" customHeight="1" x14ac:dyDescent="0.25"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</row>
    <row r="807" spans="4:14" ht="14.25" customHeight="1" x14ac:dyDescent="0.25"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</row>
    <row r="808" spans="4:14" ht="14.25" customHeight="1" x14ac:dyDescent="0.25"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</row>
    <row r="809" spans="4:14" ht="14.25" customHeight="1" x14ac:dyDescent="0.25"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</row>
    <row r="810" spans="4:14" ht="14.25" customHeight="1" x14ac:dyDescent="0.25"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</row>
    <row r="811" spans="4:14" ht="14.25" customHeight="1" x14ac:dyDescent="0.25"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</row>
    <row r="812" spans="4:14" ht="14.25" customHeight="1" x14ac:dyDescent="0.25"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</row>
    <row r="813" spans="4:14" ht="14.25" customHeight="1" x14ac:dyDescent="0.25"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</row>
    <row r="814" spans="4:14" ht="14.25" customHeight="1" x14ac:dyDescent="0.25"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</row>
    <row r="815" spans="4:14" ht="14.25" customHeight="1" x14ac:dyDescent="0.25"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</row>
    <row r="816" spans="4:14" ht="14.25" customHeight="1" x14ac:dyDescent="0.25"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</row>
    <row r="817" spans="4:14" ht="14.25" customHeight="1" x14ac:dyDescent="0.25"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</row>
    <row r="818" spans="4:14" ht="14.25" customHeight="1" x14ac:dyDescent="0.25"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</row>
    <row r="819" spans="4:14" ht="14.25" customHeight="1" x14ac:dyDescent="0.25"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</row>
    <row r="820" spans="4:14" ht="14.25" customHeight="1" x14ac:dyDescent="0.25"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</row>
    <row r="821" spans="4:14" ht="14.25" customHeight="1" x14ac:dyDescent="0.25"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</row>
    <row r="822" spans="4:14" ht="14.25" customHeight="1" x14ac:dyDescent="0.25"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</row>
    <row r="823" spans="4:14" ht="14.25" customHeight="1" x14ac:dyDescent="0.25"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</row>
    <row r="824" spans="4:14" ht="14.25" customHeight="1" x14ac:dyDescent="0.25"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</row>
    <row r="825" spans="4:14" ht="14.25" customHeight="1" x14ac:dyDescent="0.25"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</row>
    <row r="826" spans="4:14" ht="14.25" customHeight="1" x14ac:dyDescent="0.25"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</row>
    <row r="827" spans="4:14" ht="14.25" customHeight="1" x14ac:dyDescent="0.25"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</row>
    <row r="828" spans="4:14" ht="14.25" customHeight="1" x14ac:dyDescent="0.25"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</row>
    <row r="829" spans="4:14" ht="14.25" customHeight="1" x14ac:dyDescent="0.25"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</row>
    <row r="830" spans="4:14" ht="14.25" customHeight="1" x14ac:dyDescent="0.25"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</row>
    <row r="831" spans="4:14" ht="14.25" customHeight="1" x14ac:dyDescent="0.25"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</row>
    <row r="832" spans="4:14" ht="14.25" customHeight="1" x14ac:dyDescent="0.25"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</row>
    <row r="833" spans="4:14" ht="14.25" customHeight="1" x14ac:dyDescent="0.25"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</row>
    <row r="834" spans="4:14" ht="14.25" customHeight="1" x14ac:dyDescent="0.25"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</row>
    <row r="835" spans="4:14" ht="14.25" customHeight="1" x14ac:dyDescent="0.25"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</row>
    <row r="836" spans="4:14" ht="14.25" customHeight="1" x14ac:dyDescent="0.25"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</row>
    <row r="837" spans="4:14" ht="14.25" customHeight="1" x14ac:dyDescent="0.25"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</row>
    <row r="838" spans="4:14" ht="14.25" customHeight="1" x14ac:dyDescent="0.25"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</row>
    <row r="839" spans="4:14" ht="14.25" customHeight="1" x14ac:dyDescent="0.25"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</row>
    <row r="840" spans="4:14" ht="14.25" customHeight="1" x14ac:dyDescent="0.25"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</row>
    <row r="841" spans="4:14" ht="14.25" customHeight="1" x14ac:dyDescent="0.25"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</row>
    <row r="842" spans="4:14" ht="14.25" customHeight="1" x14ac:dyDescent="0.25"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</row>
    <row r="843" spans="4:14" ht="14.25" customHeight="1" x14ac:dyDescent="0.25"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</row>
    <row r="844" spans="4:14" ht="14.25" customHeight="1" x14ac:dyDescent="0.25"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</row>
    <row r="845" spans="4:14" ht="14.25" customHeight="1" x14ac:dyDescent="0.25"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</row>
    <row r="846" spans="4:14" ht="14.25" customHeight="1" x14ac:dyDescent="0.25"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</row>
    <row r="847" spans="4:14" ht="14.25" customHeight="1" x14ac:dyDescent="0.25"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</row>
    <row r="848" spans="4:14" ht="14.25" customHeight="1" x14ac:dyDescent="0.25"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</row>
    <row r="849" spans="4:14" ht="14.25" customHeight="1" x14ac:dyDescent="0.25"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</row>
    <row r="850" spans="4:14" ht="14.25" customHeight="1" x14ac:dyDescent="0.25"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</row>
    <row r="851" spans="4:14" ht="14.25" customHeight="1" x14ac:dyDescent="0.25"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</row>
    <row r="852" spans="4:14" ht="14.25" customHeight="1" x14ac:dyDescent="0.25"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</row>
    <row r="853" spans="4:14" ht="14.25" customHeight="1" x14ac:dyDescent="0.25"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</row>
    <row r="854" spans="4:14" ht="14.25" customHeight="1" x14ac:dyDescent="0.25"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</row>
    <row r="855" spans="4:14" ht="14.25" customHeight="1" x14ac:dyDescent="0.25"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</row>
    <row r="856" spans="4:14" ht="14.25" customHeight="1" x14ac:dyDescent="0.25"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</row>
    <row r="857" spans="4:14" ht="14.25" customHeight="1" x14ac:dyDescent="0.25"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</row>
    <row r="858" spans="4:14" ht="14.25" customHeight="1" x14ac:dyDescent="0.25"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</row>
    <row r="859" spans="4:14" ht="14.25" customHeight="1" x14ac:dyDescent="0.25"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</row>
    <row r="860" spans="4:14" ht="14.25" customHeight="1" x14ac:dyDescent="0.25"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</row>
    <row r="861" spans="4:14" ht="14.25" customHeight="1" x14ac:dyDescent="0.25"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</row>
    <row r="862" spans="4:14" ht="14.25" customHeight="1" x14ac:dyDescent="0.25"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</row>
    <row r="863" spans="4:14" ht="14.25" customHeight="1" x14ac:dyDescent="0.25"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</row>
    <row r="864" spans="4:14" ht="14.25" customHeight="1" x14ac:dyDescent="0.25"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</row>
    <row r="865" spans="4:14" ht="14.25" customHeight="1" x14ac:dyDescent="0.25"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</row>
    <row r="866" spans="4:14" ht="14.25" customHeight="1" x14ac:dyDescent="0.25"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</row>
    <row r="867" spans="4:14" ht="14.25" customHeight="1" x14ac:dyDescent="0.25"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</row>
    <row r="868" spans="4:14" ht="14.25" customHeight="1" x14ac:dyDescent="0.25"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</row>
    <row r="869" spans="4:14" ht="14.25" customHeight="1" x14ac:dyDescent="0.25"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</row>
    <row r="870" spans="4:14" ht="14.25" customHeight="1" x14ac:dyDescent="0.25"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</row>
    <row r="871" spans="4:14" ht="14.25" customHeight="1" x14ac:dyDescent="0.25"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</row>
    <row r="872" spans="4:14" ht="14.25" customHeight="1" x14ac:dyDescent="0.25"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</row>
    <row r="873" spans="4:14" ht="14.25" customHeight="1" x14ac:dyDescent="0.25"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</row>
    <row r="874" spans="4:14" ht="14.25" customHeight="1" x14ac:dyDescent="0.25"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</row>
    <row r="875" spans="4:14" ht="14.25" customHeight="1" x14ac:dyDescent="0.25"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</row>
    <row r="876" spans="4:14" ht="14.25" customHeight="1" x14ac:dyDescent="0.25"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</row>
    <row r="877" spans="4:14" ht="14.25" customHeight="1" x14ac:dyDescent="0.25"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</row>
    <row r="878" spans="4:14" ht="14.25" customHeight="1" x14ac:dyDescent="0.25"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</row>
    <row r="879" spans="4:14" ht="14.25" customHeight="1" x14ac:dyDescent="0.25"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</row>
    <row r="880" spans="4:14" ht="14.25" customHeight="1" x14ac:dyDescent="0.25"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</row>
    <row r="881" spans="4:14" ht="14.25" customHeight="1" x14ac:dyDescent="0.25"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</row>
    <row r="882" spans="4:14" ht="14.25" customHeight="1" x14ac:dyDescent="0.25"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</row>
    <row r="883" spans="4:14" ht="14.25" customHeight="1" x14ac:dyDescent="0.25"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</row>
    <row r="884" spans="4:14" ht="14.25" customHeight="1" x14ac:dyDescent="0.25"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</row>
    <row r="885" spans="4:14" ht="14.25" customHeight="1" x14ac:dyDescent="0.25"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</row>
    <row r="886" spans="4:14" ht="14.25" customHeight="1" x14ac:dyDescent="0.25"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</row>
    <row r="887" spans="4:14" ht="14.25" customHeight="1" x14ac:dyDescent="0.25"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</row>
    <row r="888" spans="4:14" ht="14.25" customHeight="1" x14ac:dyDescent="0.25"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</row>
    <row r="889" spans="4:14" ht="14.25" customHeight="1" x14ac:dyDescent="0.25"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</row>
    <row r="890" spans="4:14" ht="14.25" customHeight="1" x14ac:dyDescent="0.25"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</row>
    <row r="891" spans="4:14" ht="14.25" customHeight="1" x14ac:dyDescent="0.25"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</row>
    <row r="892" spans="4:14" ht="14.25" customHeight="1" x14ac:dyDescent="0.25"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</row>
    <row r="893" spans="4:14" ht="14.25" customHeight="1" x14ac:dyDescent="0.25"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</row>
    <row r="894" spans="4:14" ht="14.25" customHeight="1" x14ac:dyDescent="0.25"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</row>
    <row r="895" spans="4:14" ht="14.25" customHeight="1" x14ac:dyDescent="0.25"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</row>
    <row r="896" spans="4:14" ht="14.25" customHeight="1" x14ac:dyDescent="0.25"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</row>
    <row r="897" spans="4:14" ht="14.25" customHeight="1" x14ac:dyDescent="0.25"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</row>
    <row r="898" spans="4:14" ht="14.25" customHeight="1" x14ac:dyDescent="0.25"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</row>
    <row r="899" spans="4:14" ht="14.25" customHeight="1" x14ac:dyDescent="0.25"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</row>
    <row r="900" spans="4:14" ht="14.25" customHeight="1" x14ac:dyDescent="0.25"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</row>
    <row r="901" spans="4:14" ht="14.25" customHeight="1" x14ac:dyDescent="0.25"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</row>
    <row r="902" spans="4:14" ht="14.25" customHeight="1" x14ac:dyDescent="0.25"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</row>
    <row r="903" spans="4:14" ht="14.25" customHeight="1" x14ac:dyDescent="0.25"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</row>
    <row r="904" spans="4:14" ht="14.25" customHeight="1" x14ac:dyDescent="0.25"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</row>
    <row r="905" spans="4:14" ht="14.25" customHeight="1" x14ac:dyDescent="0.25"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</row>
    <row r="906" spans="4:14" ht="14.25" customHeight="1" x14ac:dyDescent="0.25"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</row>
    <row r="907" spans="4:14" ht="14.25" customHeight="1" x14ac:dyDescent="0.25"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</row>
  </sheetData>
  <mergeCells count="206">
    <mergeCell ref="B139:B141"/>
    <mergeCell ref="Q139:Q141"/>
    <mergeCell ref="B142:B144"/>
    <mergeCell ref="Q142:Q144"/>
    <mergeCell ref="A136:A147"/>
    <mergeCell ref="B136:B138"/>
    <mergeCell ref="Q136:Q138"/>
    <mergeCell ref="R136:R147"/>
    <mergeCell ref="A123:A125"/>
    <mergeCell ref="B123:B125"/>
    <mergeCell ref="Q123:Q125"/>
    <mergeCell ref="R123:R125"/>
    <mergeCell ref="B145:B147"/>
    <mergeCell ref="Q145:Q147"/>
    <mergeCell ref="J132:L132"/>
    <mergeCell ref="G132:I132"/>
    <mergeCell ref="R131:R135"/>
    <mergeCell ref="Q131:Q135"/>
    <mergeCell ref="P131:P135"/>
    <mergeCell ref="A128:R128"/>
    <mergeCell ref="M131:O132"/>
    <mergeCell ref="G131:L131"/>
    <mergeCell ref="C131:C135"/>
    <mergeCell ref="B131:B135"/>
    <mergeCell ref="A131:A135"/>
    <mergeCell ref="O130:R130"/>
    <mergeCell ref="A130:D130"/>
    <mergeCell ref="A129:R129"/>
    <mergeCell ref="D131:F133"/>
    <mergeCell ref="G133:I133"/>
    <mergeCell ref="J133:L133"/>
    <mergeCell ref="M133:O133"/>
    <mergeCell ref="A120:A122"/>
    <mergeCell ref="B120:B122"/>
    <mergeCell ref="Q120:Q122"/>
    <mergeCell ref="R120:R122"/>
    <mergeCell ref="A117:A119"/>
    <mergeCell ref="B117:B119"/>
    <mergeCell ref="Q117:Q119"/>
    <mergeCell ref="R117:R119"/>
    <mergeCell ref="G107:I107"/>
    <mergeCell ref="J107:L107"/>
    <mergeCell ref="P106:P110"/>
    <mergeCell ref="Q106:Q110"/>
    <mergeCell ref="R106:R110"/>
    <mergeCell ref="A114:A116"/>
    <mergeCell ref="B114:B116"/>
    <mergeCell ref="Q114:Q116"/>
    <mergeCell ref="R114:R116"/>
    <mergeCell ref="A111:A113"/>
    <mergeCell ref="B111:B113"/>
    <mergeCell ref="Q111:Q113"/>
    <mergeCell ref="R111:R113"/>
    <mergeCell ref="A97:A99"/>
    <mergeCell ref="B97:B99"/>
    <mergeCell ref="Q97:Q99"/>
    <mergeCell ref="R97:R99"/>
    <mergeCell ref="A103:R103"/>
    <mergeCell ref="A104:R104"/>
    <mergeCell ref="A105:D105"/>
    <mergeCell ref="O105:R105"/>
    <mergeCell ref="A106:A110"/>
    <mergeCell ref="B106:B110"/>
    <mergeCell ref="C106:C110"/>
    <mergeCell ref="G106:L106"/>
    <mergeCell ref="M106:O107"/>
    <mergeCell ref="D106:F108"/>
    <mergeCell ref="G108:I108"/>
    <mergeCell ref="J108:L108"/>
    <mergeCell ref="M108:O108"/>
    <mergeCell ref="A91:A93"/>
    <mergeCell ref="B91:B93"/>
    <mergeCell ref="Q91:Q93"/>
    <mergeCell ref="R91:R93"/>
    <mergeCell ref="A88:A90"/>
    <mergeCell ref="B88:B90"/>
    <mergeCell ref="Q88:Q90"/>
    <mergeCell ref="R88:R90"/>
    <mergeCell ref="A94:A96"/>
    <mergeCell ref="B94:B96"/>
    <mergeCell ref="Q94:Q96"/>
    <mergeCell ref="R94:R96"/>
    <mergeCell ref="R85:R87"/>
    <mergeCell ref="B70:B72"/>
    <mergeCell ref="Q70:Q72"/>
    <mergeCell ref="B73:B75"/>
    <mergeCell ref="Q73:Q75"/>
    <mergeCell ref="A67:A75"/>
    <mergeCell ref="B67:B69"/>
    <mergeCell ref="Q67:Q69"/>
    <mergeCell ref="R67:R75"/>
    <mergeCell ref="A77:R77"/>
    <mergeCell ref="A78:R78"/>
    <mergeCell ref="A79:D79"/>
    <mergeCell ref="O79:R79"/>
    <mergeCell ref="G81:I81"/>
    <mergeCell ref="J81:L81"/>
    <mergeCell ref="P80:P84"/>
    <mergeCell ref="Q80:Q84"/>
    <mergeCell ref="R80:R84"/>
    <mergeCell ref="A80:A84"/>
    <mergeCell ref="A85:A87"/>
    <mergeCell ref="B85:B87"/>
    <mergeCell ref="Q85:Q87"/>
    <mergeCell ref="B80:B84"/>
    <mergeCell ref="C80:C84"/>
    <mergeCell ref="G80:L80"/>
    <mergeCell ref="M80:O81"/>
    <mergeCell ref="B61:B63"/>
    <mergeCell ref="Q61:Q63"/>
    <mergeCell ref="B64:B66"/>
    <mergeCell ref="Q64:Q66"/>
    <mergeCell ref="A58:A66"/>
    <mergeCell ref="B58:B60"/>
    <mergeCell ref="Q58:Q60"/>
    <mergeCell ref="D80:F82"/>
    <mergeCell ref="G82:I82"/>
    <mergeCell ref="J82:L82"/>
    <mergeCell ref="M82:O82"/>
    <mergeCell ref="R58:R66"/>
    <mergeCell ref="A45:A47"/>
    <mergeCell ref="B45:B47"/>
    <mergeCell ref="Q45:Q47"/>
    <mergeCell ref="R45:R47"/>
    <mergeCell ref="O52:R52"/>
    <mergeCell ref="R53:R57"/>
    <mergeCell ref="A50:R50"/>
    <mergeCell ref="A51:R51"/>
    <mergeCell ref="A52:D52"/>
    <mergeCell ref="A53:A57"/>
    <mergeCell ref="B53:B57"/>
    <mergeCell ref="C53:C57"/>
    <mergeCell ref="G53:L53"/>
    <mergeCell ref="M53:O54"/>
    <mergeCell ref="G54:I54"/>
    <mergeCell ref="J54:L54"/>
    <mergeCell ref="P53:P57"/>
    <mergeCell ref="Q53:Q57"/>
    <mergeCell ref="D53:F55"/>
    <mergeCell ref="G55:I55"/>
    <mergeCell ref="J55:L55"/>
    <mergeCell ref="M55:O55"/>
    <mergeCell ref="A42:A44"/>
    <mergeCell ref="B42:B44"/>
    <mergeCell ref="Q42:Q44"/>
    <mergeCell ref="R42:R44"/>
    <mergeCell ref="A39:A41"/>
    <mergeCell ref="B39:B41"/>
    <mergeCell ref="Q39:Q41"/>
    <mergeCell ref="R39:R41"/>
    <mergeCell ref="A36:A38"/>
    <mergeCell ref="B36:B38"/>
    <mergeCell ref="Q36:Q38"/>
    <mergeCell ref="R36:R38"/>
    <mergeCell ref="B21:B23"/>
    <mergeCell ref="Q21:Q23"/>
    <mergeCell ref="B24:B26"/>
    <mergeCell ref="Q24:Q26"/>
    <mergeCell ref="A18:A26"/>
    <mergeCell ref="B18:B20"/>
    <mergeCell ref="Q18:Q20"/>
    <mergeCell ref="R18:R26"/>
    <mergeCell ref="B12:B14"/>
    <mergeCell ref="Q12:Q14"/>
    <mergeCell ref="B15:B17"/>
    <mergeCell ref="Q15:Q17"/>
    <mergeCell ref="A9:A17"/>
    <mergeCell ref="B9:B11"/>
    <mergeCell ref="Q9:Q11"/>
    <mergeCell ref="R9:R17"/>
    <mergeCell ref="A1:R1"/>
    <mergeCell ref="A2:R2"/>
    <mergeCell ref="A3:D3"/>
    <mergeCell ref="O3:R3"/>
    <mergeCell ref="J6:L6"/>
    <mergeCell ref="P4:P8"/>
    <mergeCell ref="Q4:Q8"/>
    <mergeCell ref="R4:R8"/>
    <mergeCell ref="A4:A8"/>
    <mergeCell ref="B4:B8"/>
    <mergeCell ref="C4:C8"/>
    <mergeCell ref="G4:L4"/>
    <mergeCell ref="M4:O5"/>
    <mergeCell ref="G5:I5"/>
    <mergeCell ref="J5:L5"/>
    <mergeCell ref="G6:I6"/>
    <mergeCell ref="M6:O6"/>
    <mergeCell ref="D4:F6"/>
    <mergeCell ref="A28:R28"/>
    <mergeCell ref="A29:R29"/>
    <mergeCell ref="A30:D30"/>
    <mergeCell ref="O30:R30"/>
    <mergeCell ref="B31:B35"/>
    <mergeCell ref="C31:C35"/>
    <mergeCell ref="G31:L31"/>
    <mergeCell ref="M31:O32"/>
    <mergeCell ref="P31:P35"/>
    <mergeCell ref="Q31:Q35"/>
    <mergeCell ref="R31:R35"/>
    <mergeCell ref="G32:I32"/>
    <mergeCell ref="J32:L32"/>
    <mergeCell ref="A31:A35"/>
    <mergeCell ref="D31:F33"/>
    <mergeCell ref="G33:I33"/>
    <mergeCell ref="J33:L33"/>
    <mergeCell ref="M33:O33"/>
  </mergeCells>
  <printOptions horizontalCentered="1"/>
  <pageMargins left="0.31496062992126" right="0.31496062992126" top="0.74803149606299202" bottom="0.74803149606299202" header="0.31496062992126" footer="0.31496062992126"/>
  <pageSetup paperSize="9" firstPageNumber="24" orientation="landscape" useFirstPageNumber="1" horizontalDpi="300" verticalDpi="300" r:id="rId1"/>
  <headerFooter>
    <oddFooter>&amp;C&amp;P</oddFooter>
  </headerFooter>
  <rowBreaks count="1" manualBreakCount="1">
    <brk id="48" max="16383" man="1"/>
  </rowBreaks>
  <ignoredErrors>
    <ignoredError sqref="L45 I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43"/>
  <sheetViews>
    <sheetView rightToLeft="1" topLeftCell="A64" zoomScaleNormal="100" workbookViewId="0">
      <selection activeCell="P126" sqref="P126:S126"/>
    </sheetView>
  </sheetViews>
  <sheetFormatPr defaultRowHeight="14.25" x14ac:dyDescent="0.2"/>
  <cols>
    <col min="1" max="1" width="3" style="114" customWidth="1"/>
    <col min="2" max="2" width="3.42578125" style="114" customWidth="1"/>
    <col min="3" max="3" width="15.85546875" style="96" customWidth="1"/>
    <col min="4" max="4" width="9.140625" style="109" customWidth="1"/>
    <col min="5" max="5" width="7.85546875" style="109" customWidth="1"/>
    <col min="6" max="6" width="8.85546875" style="109" customWidth="1"/>
    <col min="7" max="7" width="7.85546875" style="109" customWidth="1"/>
    <col min="8" max="8" width="7" style="109" customWidth="1"/>
    <col min="9" max="9" width="8.7109375" style="109" customWidth="1"/>
    <col min="10" max="10" width="9.5703125" style="109" customWidth="1"/>
    <col min="11" max="11" width="8.42578125" style="109" customWidth="1"/>
    <col min="12" max="12" width="9.42578125" style="109" customWidth="1"/>
    <col min="13" max="13" width="6.85546875" style="109" customWidth="1"/>
    <col min="14" max="14" width="7.140625" style="109" customWidth="1"/>
    <col min="15" max="15" width="6.5703125" style="109" customWidth="1"/>
    <col min="16" max="16" width="11" style="109" customWidth="1"/>
    <col min="17" max="17" width="8.5703125" style="96" customWidth="1"/>
    <col min="18" max="18" width="3.5703125" style="103" customWidth="1"/>
    <col min="19" max="19" width="3" style="104" customWidth="1"/>
    <col min="20" max="20" width="6.7109375" style="4" customWidth="1"/>
    <col min="21" max="21" width="16.28515625" style="3" customWidth="1"/>
    <col min="22" max="144" width="8.7109375" style="3"/>
    <col min="145" max="145" width="7.7109375" style="3" customWidth="1"/>
    <col min="146" max="146" width="8.7109375" style="3"/>
    <col min="147" max="147" width="9.85546875" style="3" customWidth="1"/>
    <col min="148" max="148" width="8.7109375" style="3"/>
    <col min="149" max="149" width="10.7109375" style="3" customWidth="1"/>
    <col min="150" max="150" width="10" style="3" customWidth="1"/>
    <col min="151" max="151" width="8.7109375" style="3"/>
    <col min="152" max="152" width="11.140625" style="3" customWidth="1"/>
    <col min="153" max="153" width="10.28515625" style="3" customWidth="1"/>
    <col min="154" max="154" width="8.7109375" style="3"/>
    <col min="155" max="155" width="10.7109375" style="3" customWidth="1"/>
    <col min="156" max="156" width="10" style="3" customWidth="1"/>
    <col min="157" max="157" width="8.7109375" style="3"/>
    <col min="158" max="158" width="10.28515625" style="3" customWidth="1"/>
    <col min="159" max="159" width="10.140625" style="3" customWidth="1"/>
    <col min="160" max="160" width="10.7109375" style="3" customWidth="1"/>
    <col min="161" max="161" width="7" style="3" customWidth="1"/>
    <col min="162" max="162" width="14.28515625" style="3" customWidth="1"/>
    <col min="163" max="163" width="6.7109375" style="3" customWidth="1"/>
    <col min="164" max="164" width="12.140625" style="3" customWidth="1"/>
    <col min="165" max="177" width="8.7109375" style="3"/>
    <col min="178" max="178" width="13.7109375" style="3" customWidth="1"/>
    <col min="179" max="400" width="8.7109375" style="3"/>
    <col min="401" max="401" width="7.7109375" style="3" customWidth="1"/>
    <col min="402" max="402" width="8.7109375" style="3"/>
    <col min="403" max="403" width="9.85546875" style="3" customWidth="1"/>
    <col min="404" max="404" width="8.7109375" style="3"/>
    <col min="405" max="405" width="10.7109375" style="3" customWidth="1"/>
    <col min="406" max="406" width="10" style="3" customWidth="1"/>
    <col min="407" max="407" width="8.7109375" style="3"/>
    <col min="408" max="408" width="11.140625" style="3" customWidth="1"/>
    <col min="409" max="409" width="10.28515625" style="3" customWidth="1"/>
    <col min="410" max="410" width="8.7109375" style="3"/>
    <col min="411" max="411" width="10.7109375" style="3" customWidth="1"/>
    <col min="412" max="412" width="10" style="3" customWidth="1"/>
    <col min="413" max="413" width="8.7109375" style="3"/>
    <col min="414" max="414" width="10.28515625" style="3" customWidth="1"/>
    <col min="415" max="415" width="10.140625" style="3" customWidth="1"/>
    <col min="416" max="416" width="10.7109375" style="3" customWidth="1"/>
    <col min="417" max="417" width="7" style="3" customWidth="1"/>
    <col min="418" max="418" width="14.28515625" style="3" customWidth="1"/>
    <col min="419" max="419" width="6.7109375" style="3" customWidth="1"/>
    <col min="420" max="420" width="12.140625" style="3" customWidth="1"/>
    <col min="421" max="433" width="8.7109375" style="3"/>
    <col min="434" max="434" width="13.7109375" style="3" customWidth="1"/>
    <col min="435" max="656" width="8.7109375" style="3"/>
    <col min="657" max="657" width="7.7109375" style="3" customWidth="1"/>
    <col min="658" max="658" width="8.7109375" style="3"/>
    <col min="659" max="659" width="9.85546875" style="3" customWidth="1"/>
    <col min="660" max="660" width="8.7109375" style="3"/>
    <col min="661" max="661" width="10.7109375" style="3" customWidth="1"/>
    <col min="662" max="662" width="10" style="3" customWidth="1"/>
    <col min="663" max="663" width="8.7109375" style="3"/>
    <col min="664" max="664" width="11.140625" style="3" customWidth="1"/>
    <col min="665" max="665" width="10.28515625" style="3" customWidth="1"/>
    <col min="666" max="666" width="8.7109375" style="3"/>
    <col min="667" max="667" width="10.7109375" style="3" customWidth="1"/>
    <col min="668" max="668" width="10" style="3" customWidth="1"/>
    <col min="669" max="669" width="8.7109375" style="3"/>
    <col min="670" max="670" width="10.28515625" style="3" customWidth="1"/>
    <col min="671" max="671" width="10.140625" style="3" customWidth="1"/>
    <col min="672" max="672" width="10.7109375" style="3" customWidth="1"/>
    <col min="673" max="673" width="7" style="3" customWidth="1"/>
    <col min="674" max="674" width="14.28515625" style="3" customWidth="1"/>
    <col min="675" max="675" width="6.7109375" style="3" customWidth="1"/>
    <col min="676" max="676" width="12.140625" style="3" customWidth="1"/>
    <col min="677" max="689" width="8.7109375" style="3"/>
    <col min="690" max="690" width="13.7109375" style="3" customWidth="1"/>
    <col min="691" max="912" width="8.7109375" style="3"/>
    <col min="913" max="913" width="7.7109375" style="3" customWidth="1"/>
    <col min="914" max="914" width="8.7109375" style="3"/>
    <col min="915" max="915" width="9.85546875" style="3" customWidth="1"/>
    <col min="916" max="916" width="8.7109375" style="3"/>
    <col min="917" max="917" width="10.7109375" style="3" customWidth="1"/>
    <col min="918" max="918" width="10" style="3" customWidth="1"/>
    <col min="919" max="919" width="8.7109375" style="3"/>
    <col min="920" max="920" width="11.140625" style="3" customWidth="1"/>
    <col min="921" max="921" width="10.28515625" style="3" customWidth="1"/>
    <col min="922" max="922" width="8.7109375" style="3"/>
    <col min="923" max="923" width="10.7109375" style="3" customWidth="1"/>
    <col min="924" max="924" width="10" style="3" customWidth="1"/>
    <col min="925" max="925" width="8.7109375" style="3"/>
    <col min="926" max="926" width="10.28515625" style="3" customWidth="1"/>
    <col min="927" max="927" width="10.140625" style="3" customWidth="1"/>
    <col min="928" max="928" width="10.7109375" style="3" customWidth="1"/>
    <col min="929" max="929" width="7" style="3" customWidth="1"/>
    <col min="930" max="930" width="14.28515625" style="3" customWidth="1"/>
    <col min="931" max="931" width="6.7109375" style="3" customWidth="1"/>
    <col min="932" max="932" width="12.140625" style="3" customWidth="1"/>
    <col min="933" max="945" width="8.7109375" style="3"/>
    <col min="946" max="946" width="13.7109375" style="3" customWidth="1"/>
    <col min="947" max="1168" width="8.7109375" style="3"/>
    <col min="1169" max="1169" width="7.7109375" style="3" customWidth="1"/>
    <col min="1170" max="1170" width="8.7109375" style="3"/>
    <col min="1171" max="1171" width="9.85546875" style="3" customWidth="1"/>
    <col min="1172" max="1172" width="8.7109375" style="3"/>
    <col min="1173" max="1173" width="10.7109375" style="3" customWidth="1"/>
    <col min="1174" max="1174" width="10" style="3" customWidth="1"/>
    <col min="1175" max="1175" width="8.7109375" style="3"/>
    <col min="1176" max="1176" width="11.140625" style="3" customWidth="1"/>
    <col min="1177" max="1177" width="10.28515625" style="3" customWidth="1"/>
    <col min="1178" max="1178" width="8.7109375" style="3"/>
    <col min="1179" max="1179" width="10.7109375" style="3" customWidth="1"/>
    <col min="1180" max="1180" width="10" style="3" customWidth="1"/>
    <col min="1181" max="1181" width="8.7109375" style="3"/>
    <col min="1182" max="1182" width="10.28515625" style="3" customWidth="1"/>
    <col min="1183" max="1183" width="10.140625" style="3" customWidth="1"/>
    <col min="1184" max="1184" width="10.7109375" style="3" customWidth="1"/>
    <col min="1185" max="1185" width="7" style="3" customWidth="1"/>
    <col min="1186" max="1186" width="14.28515625" style="3" customWidth="1"/>
    <col min="1187" max="1187" width="6.7109375" style="3" customWidth="1"/>
    <col min="1188" max="1188" width="12.140625" style="3" customWidth="1"/>
    <col min="1189" max="1201" width="8.7109375" style="3"/>
    <col min="1202" max="1202" width="13.7109375" style="3" customWidth="1"/>
    <col min="1203" max="1424" width="8.7109375" style="3"/>
    <col min="1425" max="1425" width="7.7109375" style="3" customWidth="1"/>
    <col min="1426" max="1426" width="8.7109375" style="3"/>
    <col min="1427" max="1427" width="9.85546875" style="3" customWidth="1"/>
    <col min="1428" max="1428" width="8.7109375" style="3"/>
    <col min="1429" max="1429" width="10.7109375" style="3" customWidth="1"/>
    <col min="1430" max="1430" width="10" style="3" customWidth="1"/>
    <col min="1431" max="1431" width="8.7109375" style="3"/>
    <col min="1432" max="1432" width="11.140625" style="3" customWidth="1"/>
    <col min="1433" max="1433" width="10.28515625" style="3" customWidth="1"/>
    <col min="1434" max="1434" width="8.7109375" style="3"/>
    <col min="1435" max="1435" width="10.7109375" style="3" customWidth="1"/>
    <col min="1436" max="1436" width="10" style="3" customWidth="1"/>
    <col min="1437" max="1437" width="8.7109375" style="3"/>
    <col min="1438" max="1438" width="10.28515625" style="3" customWidth="1"/>
    <col min="1439" max="1439" width="10.140625" style="3" customWidth="1"/>
    <col min="1440" max="1440" width="10.7109375" style="3" customWidth="1"/>
    <col min="1441" max="1441" width="7" style="3" customWidth="1"/>
    <col min="1442" max="1442" width="14.28515625" style="3" customWidth="1"/>
    <col min="1443" max="1443" width="6.7109375" style="3" customWidth="1"/>
    <col min="1444" max="1444" width="12.140625" style="3" customWidth="1"/>
    <col min="1445" max="1457" width="8.7109375" style="3"/>
    <col min="1458" max="1458" width="13.7109375" style="3" customWidth="1"/>
    <col min="1459" max="1680" width="8.7109375" style="3"/>
    <col min="1681" max="1681" width="7.7109375" style="3" customWidth="1"/>
    <col min="1682" max="1682" width="8.7109375" style="3"/>
    <col min="1683" max="1683" width="9.85546875" style="3" customWidth="1"/>
    <col min="1684" max="1684" width="8.7109375" style="3"/>
    <col min="1685" max="1685" width="10.7109375" style="3" customWidth="1"/>
    <col min="1686" max="1686" width="10" style="3" customWidth="1"/>
    <col min="1687" max="1687" width="8.7109375" style="3"/>
    <col min="1688" max="1688" width="11.140625" style="3" customWidth="1"/>
    <col min="1689" max="1689" width="10.28515625" style="3" customWidth="1"/>
    <col min="1690" max="1690" width="8.7109375" style="3"/>
    <col min="1691" max="1691" width="10.7109375" style="3" customWidth="1"/>
    <col min="1692" max="1692" width="10" style="3" customWidth="1"/>
    <col min="1693" max="1693" width="8.7109375" style="3"/>
    <col min="1694" max="1694" width="10.28515625" style="3" customWidth="1"/>
    <col min="1695" max="1695" width="10.140625" style="3" customWidth="1"/>
    <col min="1696" max="1696" width="10.7109375" style="3" customWidth="1"/>
    <col min="1697" max="1697" width="7" style="3" customWidth="1"/>
    <col min="1698" max="1698" width="14.28515625" style="3" customWidth="1"/>
    <col min="1699" max="1699" width="6.7109375" style="3" customWidth="1"/>
    <col min="1700" max="1700" width="12.140625" style="3" customWidth="1"/>
    <col min="1701" max="1713" width="8.7109375" style="3"/>
    <col min="1714" max="1714" width="13.7109375" style="3" customWidth="1"/>
    <col min="1715" max="1936" width="8.7109375" style="3"/>
    <col min="1937" max="1937" width="7.7109375" style="3" customWidth="1"/>
    <col min="1938" max="1938" width="8.7109375" style="3"/>
    <col min="1939" max="1939" width="9.85546875" style="3" customWidth="1"/>
    <col min="1940" max="1940" width="8.7109375" style="3"/>
    <col min="1941" max="1941" width="10.7109375" style="3" customWidth="1"/>
    <col min="1942" max="1942" width="10" style="3" customWidth="1"/>
    <col min="1943" max="1943" width="8.7109375" style="3"/>
    <col min="1944" max="1944" width="11.140625" style="3" customWidth="1"/>
    <col min="1945" max="1945" width="10.28515625" style="3" customWidth="1"/>
    <col min="1946" max="1946" width="8.7109375" style="3"/>
    <col min="1947" max="1947" width="10.7109375" style="3" customWidth="1"/>
    <col min="1948" max="1948" width="10" style="3" customWidth="1"/>
    <col min="1949" max="1949" width="8.7109375" style="3"/>
    <col min="1950" max="1950" width="10.28515625" style="3" customWidth="1"/>
    <col min="1951" max="1951" width="10.140625" style="3" customWidth="1"/>
    <col min="1952" max="1952" width="10.7109375" style="3" customWidth="1"/>
    <col min="1953" max="1953" width="7" style="3" customWidth="1"/>
    <col min="1954" max="1954" width="14.28515625" style="3" customWidth="1"/>
    <col min="1955" max="1955" width="6.7109375" style="3" customWidth="1"/>
    <col min="1956" max="1956" width="12.140625" style="3" customWidth="1"/>
    <col min="1957" max="1969" width="8.7109375" style="3"/>
    <col min="1970" max="1970" width="13.7109375" style="3" customWidth="1"/>
    <col min="1971" max="2192" width="8.7109375" style="3"/>
    <col min="2193" max="2193" width="7.7109375" style="3" customWidth="1"/>
    <col min="2194" max="2194" width="8.7109375" style="3"/>
    <col min="2195" max="2195" width="9.85546875" style="3" customWidth="1"/>
    <col min="2196" max="2196" width="8.7109375" style="3"/>
    <col min="2197" max="2197" width="10.7109375" style="3" customWidth="1"/>
    <col min="2198" max="2198" width="10" style="3" customWidth="1"/>
    <col min="2199" max="2199" width="8.7109375" style="3"/>
    <col min="2200" max="2200" width="11.140625" style="3" customWidth="1"/>
    <col min="2201" max="2201" width="10.28515625" style="3" customWidth="1"/>
    <col min="2202" max="2202" width="8.7109375" style="3"/>
    <col min="2203" max="2203" width="10.7109375" style="3" customWidth="1"/>
    <col min="2204" max="2204" width="10" style="3" customWidth="1"/>
    <col min="2205" max="2205" width="8.7109375" style="3"/>
    <col min="2206" max="2206" width="10.28515625" style="3" customWidth="1"/>
    <col min="2207" max="2207" width="10.140625" style="3" customWidth="1"/>
    <col min="2208" max="2208" width="10.7109375" style="3" customWidth="1"/>
    <col min="2209" max="2209" width="7" style="3" customWidth="1"/>
    <col min="2210" max="2210" width="14.28515625" style="3" customWidth="1"/>
    <col min="2211" max="2211" width="6.7109375" style="3" customWidth="1"/>
    <col min="2212" max="2212" width="12.140625" style="3" customWidth="1"/>
    <col min="2213" max="2225" width="8.7109375" style="3"/>
    <col min="2226" max="2226" width="13.7109375" style="3" customWidth="1"/>
    <col min="2227" max="2448" width="8.7109375" style="3"/>
    <col min="2449" max="2449" width="7.7109375" style="3" customWidth="1"/>
    <col min="2450" max="2450" width="8.7109375" style="3"/>
    <col min="2451" max="2451" width="9.85546875" style="3" customWidth="1"/>
    <col min="2452" max="2452" width="8.7109375" style="3"/>
    <col min="2453" max="2453" width="10.7109375" style="3" customWidth="1"/>
    <col min="2454" max="2454" width="10" style="3" customWidth="1"/>
    <col min="2455" max="2455" width="8.7109375" style="3"/>
    <col min="2456" max="2456" width="11.140625" style="3" customWidth="1"/>
    <col min="2457" max="2457" width="10.28515625" style="3" customWidth="1"/>
    <col min="2458" max="2458" width="8.7109375" style="3"/>
    <col min="2459" max="2459" width="10.7109375" style="3" customWidth="1"/>
    <col min="2460" max="2460" width="10" style="3" customWidth="1"/>
    <col min="2461" max="2461" width="8.7109375" style="3"/>
    <col min="2462" max="2462" width="10.28515625" style="3" customWidth="1"/>
    <col min="2463" max="2463" width="10.140625" style="3" customWidth="1"/>
    <col min="2464" max="2464" width="10.7109375" style="3" customWidth="1"/>
    <col min="2465" max="2465" width="7" style="3" customWidth="1"/>
    <col min="2466" max="2466" width="14.28515625" style="3" customWidth="1"/>
    <col min="2467" max="2467" width="6.7109375" style="3" customWidth="1"/>
    <col min="2468" max="2468" width="12.140625" style="3" customWidth="1"/>
    <col min="2469" max="2481" width="8.7109375" style="3"/>
    <col min="2482" max="2482" width="13.7109375" style="3" customWidth="1"/>
    <col min="2483" max="2704" width="8.7109375" style="3"/>
    <col min="2705" max="2705" width="7.7109375" style="3" customWidth="1"/>
    <col min="2706" max="2706" width="8.7109375" style="3"/>
    <col min="2707" max="2707" width="9.85546875" style="3" customWidth="1"/>
    <col min="2708" max="2708" width="8.7109375" style="3"/>
    <col min="2709" max="2709" width="10.7109375" style="3" customWidth="1"/>
    <col min="2710" max="2710" width="10" style="3" customWidth="1"/>
    <col min="2711" max="2711" width="8.7109375" style="3"/>
    <col min="2712" max="2712" width="11.140625" style="3" customWidth="1"/>
    <col min="2713" max="2713" width="10.28515625" style="3" customWidth="1"/>
    <col min="2714" max="2714" width="8.7109375" style="3"/>
    <col min="2715" max="2715" width="10.7109375" style="3" customWidth="1"/>
    <col min="2716" max="2716" width="10" style="3" customWidth="1"/>
    <col min="2717" max="2717" width="8.7109375" style="3"/>
    <col min="2718" max="2718" width="10.28515625" style="3" customWidth="1"/>
    <col min="2719" max="2719" width="10.140625" style="3" customWidth="1"/>
    <col min="2720" max="2720" width="10.7109375" style="3" customWidth="1"/>
    <col min="2721" max="2721" width="7" style="3" customWidth="1"/>
    <col min="2722" max="2722" width="14.28515625" style="3" customWidth="1"/>
    <col min="2723" max="2723" width="6.7109375" style="3" customWidth="1"/>
    <col min="2724" max="2724" width="12.140625" style="3" customWidth="1"/>
    <col min="2725" max="2737" width="8.7109375" style="3"/>
    <col min="2738" max="2738" width="13.7109375" style="3" customWidth="1"/>
    <col min="2739" max="2960" width="8.7109375" style="3"/>
    <col min="2961" max="2961" width="7.7109375" style="3" customWidth="1"/>
    <col min="2962" max="2962" width="8.7109375" style="3"/>
    <col min="2963" max="2963" width="9.85546875" style="3" customWidth="1"/>
    <col min="2964" max="2964" width="8.7109375" style="3"/>
    <col min="2965" max="2965" width="10.7109375" style="3" customWidth="1"/>
    <col min="2966" max="2966" width="10" style="3" customWidth="1"/>
    <col min="2967" max="2967" width="8.7109375" style="3"/>
    <col min="2968" max="2968" width="11.140625" style="3" customWidth="1"/>
    <col min="2969" max="2969" width="10.28515625" style="3" customWidth="1"/>
    <col min="2970" max="2970" width="8.7109375" style="3"/>
    <col min="2971" max="2971" width="10.7109375" style="3" customWidth="1"/>
    <col min="2972" max="2972" width="10" style="3" customWidth="1"/>
    <col min="2973" max="2973" width="8.7109375" style="3"/>
    <col min="2974" max="2974" width="10.28515625" style="3" customWidth="1"/>
    <col min="2975" max="2975" width="10.140625" style="3" customWidth="1"/>
    <col min="2976" max="2976" width="10.7109375" style="3" customWidth="1"/>
    <col min="2977" max="2977" width="7" style="3" customWidth="1"/>
    <col min="2978" max="2978" width="14.28515625" style="3" customWidth="1"/>
    <col min="2979" max="2979" width="6.7109375" style="3" customWidth="1"/>
    <col min="2980" max="2980" width="12.140625" style="3" customWidth="1"/>
    <col min="2981" max="2993" width="8.7109375" style="3"/>
    <col min="2994" max="2994" width="13.7109375" style="3" customWidth="1"/>
    <col min="2995" max="3216" width="8.7109375" style="3"/>
    <col min="3217" max="3217" width="7.7109375" style="3" customWidth="1"/>
    <col min="3218" max="3218" width="8.7109375" style="3"/>
    <col min="3219" max="3219" width="9.85546875" style="3" customWidth="1"/>
    <col min="3220" max="3220" width="8.7109375" style="3"/>
    <col min="3221" max="3221" width="10.7109375" style="3" customWidth="1"/>
    <col min="3222" max="3222" width="10" style="3" customWidth="1"/>
    <col min="3223" max="3223" width="8.7109375" style="3"/>
    <col min="3224" max="3224" width="11.140625" style="3" customWidth="1"/>
    <col min="3225" max="3225" width="10.28515625" style="3" customWidth="1"/>
    <col min="3226" max="3226" width="8.7109375" style="3"/>
    <col min="3227" max="3227" width="10.7109375" style="3" customWidth="1"/>
    <col min="3228" max="3228" width="10" style="3" customWidth="1"/>
    <col min="3229" max="3229" width="8.7109375" style="3"/>
    <col min="3230" max="3230" width="10.28515625" style="3" customWidth="1"/>
    <col min="3231" max="3231" width="10.140625" style="3" customWidth="1"/>
    <col min="3232" max="3232" width="10.7109375" style="3" customWidth="1"/>
    <col min="3233" max="3233" width="7" style="3" customWidth="1"/>
    <col min="3234" max="3234" width="14.28515625" style="3" customWidth="1"/>
    <col min="3235" max="3235" width="6.7109375" style="3" customWidth="1"/>
    <col min="3236" max="3236" width="12.140625" style="3" customWidth="1"/>
    <col min="3237" max="3249" width="8.7109375" style="3"/>
    <col min="3250" max="3250" width="13.7109375" style="3" customWidth="1"/>
    <col min="3251" max="3472" width="8.7109375" style="3"/>
    <col min="3473" max="3473" width="7.7109375" style="3" customWidth="1"/>
    <col min="3474" max="3474" width="8.7109375" style="3"/>
    <col min="3475" max="3475" width="9.85546875" style="3" customWidth="1"/>
    <col min="3476" max="3476" width="8.7109375" style="3"/>
    <col min="3477" max="3477" width="10.7109375" style="3" customWidth="1"/>
    <col min="3478" max="3478" width="10" style="3" customWidth="1"/>
    <col min="3479" max="3479" width="8.7109375" style="3"/>
    <col min="3480" max="3480" width="11.140625" style="3" customWidth="1"/>
    <col min="3481" max="3481" width="10.28515625" style="3" customWidth="1"/>
    <col min="3482" max="3482" width="8.7109375" style="3"/>
    <col min="3483" max="3483" width="10.7109375" style="3" customWidth="1"/>
    <col min="3484" max="3484" width="10" style="3" customWidth="1"/>
    <col min="3485" max="3485" width="8.7109375" style="3"/>
    <col min="3486" max="3486" width="10.28515625" style="3" customWidth="1"/>
    <col min="3487" max="3487" width="10.140625" style="3" customWidth="1"/>
    <col min="3488" max="3488" width="10.7109375" style="3" customWidth="1"/>
    <col min="3489" max="3489" width="7" style="3" customWidth="1"/>
    <col min="3490" max="3490" width="14.28515625" style="3" customWidth="1"/>
    <col min="3491" max="3491" width="6.7109375" style="3" customWidth="1"/>
    <col min="3492" max="3492" width="12.140625" style="3" customWidth="1"/>
    <col min="3493" max="3505" width="8.7109375" style="3"/>
    <col min="3506" max="3506" width="13.7109375" style="3" customWidth="1"/>
    <col min="3507" max="3728" width="8.7109375" style="3"/>
    <col min="3729" max="3729" width="7.7109375" style="3" customWidth="1"/>
    <col min="3730" max="3730" width="8.7109375" style="3"/>
    <col min="3731" max="3731" width="9.85546875" style="3" customWidth="1"/>
    <col min="3732" max="3732" width="8.7109375" style="3"/>
    <col min="3733" max="3733" width="10.7109375" style="3" customWidth="1"/>
    <col min="3734" max="3734" width="10" style="3" customWidth="1"/>
    <col min="3735" max="3735" width="8.7109375" style="3"/>
    <col min="3736" max="3736" width="11.140625" style="3" customWidth="1"/>
    <col min="3737" max="3737" width="10.28515625" style="3" customWidth="1"/>
    <col min="3738" max="3738" width="8.7109375" style="3"/>
    <col min="3739" max="3739" width="10.7109375" style="3" customWidth="1"/>
    <col min="3740" max="3740" width="10" style="3" customWidth="1"/>
    <col min="3741" max="3741" width="8.7109375" style="3"/>
    <col min="3742" max="3742" width="10.28515625" style="3" customWidth="1"/>
    <col min="3743" max="3743" width="10.140625" style="3" customWidth="1"/>
    <col min="3744" max="3744" width="10.7109375" style="3" customWidth="1"/>
    <col min="3745" max="3745" width="7" style="3" customWidth="1"/>
    <col min="3746" max="3746" width="14.28515625" style="3" customWidth="1"/>
    <col min="3747" max="3747" width="6.7109375" style="3" customWidth="1"/>
    <col min="3748" max="3748" width="12.140625" style="3" customWidth="1"/>
    <col min="3749" max="3761" width="8.7109375" style="3"/>
    <col min="3762" max="3762" width="13.7109375" style="3" customWidth="1"/>
    <col min="3763" max="3984" width="8.7109375" style="3"/>
    <col min="3985" max="3985" width="7.7109375" style="3" customWidth="1"/>
    <col min="3986" max="3986" width="8.7109375" style="3"/>
    <col min="3987" max="3987" width="9.85546875" style="3" customWidth="1"/>
    <col min="3988" max="3988" width="8.7109375" style="3"/>
    <col min="3989" max="3989" width="10.7109375" style="3" customWidth="1"/>
    <col min="3990" max="3990" width="10" style="3" customWidth="1"/>
    <col min="3991" max="3991" width="8.7109375" style="3"/>
    <col min="3992" max="3992" width="11.140625" style="3" customWidth="1"/>
    <col min="3993" max="3993" width="10.28515625" style="3" customWidth="1"/>
    <col min="3994" max="3994" width="8.7109375" style="3"/>
    <col min="3995" max="3995" width="10.7109375" style="3" customWidth="1"/>
    <col min="3996" max="3996" width="10" style="3" customWidth="1"/>
    <col min="3997" max="3997" width="8.7109375" style="3"/>
    <col min="3998" max="3998" width="10.28515625" style="3" customWidth="1"/>
    <col min="3999" max="3999" width="10.140625" style="3" customWidth="1"/>
    <col min="4000" max="4000" width="10.7109375" style="3" customWidth="1"/>
    <col min="4001" max="4001" width="7" style="3" customWidth="1"/>
    <col min="4002" max="4002" width="14.28515625" style="3" customWidth="1"/>
    <col min="4003" max="4003" width="6.7109375" style="3" customWidth="1"/>
    <col min="4004" max="4004" width="12.140625" style="3" customWidth="1"/>
    <col min="4005" max="4017" width="8.7109375" style="3"/>
    <col min="4018" max="4018" width="13.7109375" style="3" customWidth="1"/>
    <col min="4019" max="4240" width="8.7109375" style="3"/>
    <col min="4241" max="4241" width="7.7109375" style="3" customWidth="1"/>
    <col min="4242" max="4242" width="8.7109375" style="3"/>
    <col min="4243" max="4243" width="9.85546875" style="3" customWidth="1"/>
    <col min="4244" max="4244" width="8.7109375" style="3"/>
    <col min="4245" max="4245" width="10.7109375" style="3" customWidth="1"/>
    <col min="4246" max="4246" width="10" style="3" customWidth="1"/>
    <col min="4247" max="4247" width="8.7109375" style="3"/>
    <col min="4248" max="4248" width="11.140625" style="3" customWidth="1"/>
    <col min="4249" max="4249" width="10.28515625" style="3" customWidth="1"/>
    <col min="4250" max="4250" width="8.7109375" style="3"/>
    <col min="4251" max="4251" width="10.7109375" style="3" customWidth="1"/>
    <col min="4252" max="4252" width="10" style="3" customWidth="1"/>
    <col min="4253" max="4253" width="8.7109375" style="3"/>
    <col min="4254" max="4254" width="10.28515625" style="3" customWidth="1"/>
    <col min="4255" max="4255" width="10.140625" style="3" customWidth="1"/>
    <col min="4256" max="4256" width="10.7109375" style="3" customWidth="1"/>
    <col min="4257" max="4257" width="7" style="3" customWidth="1"/>
    <col min="4258" max="4258" width="14.28515625" style="3" customWidth="1"/>
    <col min="4259" max="4259" width="6.7109375" style="3" customWidth="1"/>
    <col min="4260" max="4260" width="12.140625" style="3" customWidth="1"/>
    <col min="4261" max="4273" width="8.7109375" style="3"/>
    <col min="4274" max="4274" width="13.7109375" style="3" customWidth="1"/>
    <col min="4275" max="4496" width="8.7109375" style="3"/>
    <col min="4497" max="4497" width="7.7109375" style="3" customWidth="1"/>
    <col min="4498" max="4498" width="8.7109375" style="3"/>
    <col min="4499" max="4499" width="9.85546875" style="3" customWidth="1"/>
    <col min="4500" max="4500" width="8.7109375" style="3"/>
    <col min="4501" max="4501" width="10.7109375" style="3" customWidth="1"/>
    <col min="4502" max="4502" width="10" style="3" customWidth="1"/>
    <col min="4503" max="4503" width="8.7109375" style="3"/>
    <col min="4504" max="4504" width="11.140625" style="3" customWidth="1"/>
    <col min="4505" max="4505" width="10.28515625" style="3" customWidth="1"/>
    <col min="4506" max="4506" width="8.7109375" style="3"/>
    <col min="4507" max="4507" width="10.7109375" style="3" customWidth="1"/>
    <col min="4508" max="4508" width="10" style="3" customWidth="1"/>
    <col min="4509" max="4509" width="8.7109375" style="3"/>
    <col min="4510" max="4510" width="10.28515625" style="3" customWidth="1"/>
    <col min="4511" max="4511" width="10.140625" style="3" customWidth="1"/>
    <col min="4512" max="4512" width="10.7109375" style="3" customWidth="1"/>
    <col min="4513" max="4513" width="7" style="3" customWidth="1"/>
    <col min="4514" max="4514" width="14.28515625" style="3" customWidth="1"/>
    <col min="4515" max="4515" width="6.7109375" style="3" customWidth="1"/>
    <col min="4516" max="4516" width="12.140625" style="3" customWidth="1"/>
    <col min="4517" max="4529" width="8.7109375" style="3"/>
    <col min="4530" max="4530" width="13.7109375" style="3" customWidth="1"/>
    <col min="4531" max="4752" width="8.7109375" style="3"/>
    <col min="4753" max="4753" width="7.7109375" style="3" customWidth="1"/>
    <col min="4754" max="4754" width="8.7109375" style="3"/>
    <col min="4755" max="4755" width="9.85546875" style="3" customWidth="1"/>
    <col min="4756" max="4756" width="8.7109375" style="3"/>
    <col min="4757" max="4757" width="10.7109375" style="3" customWidth="1"/>
    <col min="4758" max="4758" width="10" style="3" customWidth="1"/>
    <col min="4759" max="4759" width="8.7109375" style="3"/>
    <col min="4760" max="4760" width="11.140625" style="3" customWidth="1"/>
    <col min="4761" max="4761" width="10.28515625" style="3" customWidth="1"/>
    <col min="4762" max="4762" width="8.7109375" style="3"/>
    <col min="4763" max="4763" width="10.7109375" style="3" customWidth="1"/>
    <col min="4764" max="4764" width="10" style="3" customWidth="1"/>
    <col min="4765" max="4765" width="8.7109375" style="3"/>
    <col min="4766" max="4766" width="10.28515625" style="3" customWidth="1"/>
    <col min="4767" max="4767" width="10.140625" style="3" customWidth="1"/>
    <col min="4768" max="4768" width="10.7109375" style="3" customWidth="1"/>
    <col min="4769" max="4769" width="7" style="3" customWidth="1"/>
    <col min="4770" max="4770" width="14.28515625" style="3" customWidth="1"/>
    <col min="4771" max="4771" width="6.7109375" style="3" customWidth="1"/>
    <col min="4772" max="4772" width="12.140625" style="3" customWidth="1"/>
    <col min="4773" max="4785" width="8.7109375" style="3"/>
    <col min="4786" max="4786" width="13.7109375" style="3" customWidth="1"/>
    <col min="4787" max="5008" width="8.7109375" style="3"/>
    <col min="5009" max="5009" width="7.7109375" style="3" customWidth="1"/>
    <col min="5010" max="5010" width="8.7109375" style="3"/>
    <col min="5011" max="5011" width="9.85546875" style="3" customWidth="1"/>
    <col min="5012" max="5012" width="8.7109375" style="3"/>
    <col min="5013" max="5013" width="10.7109375" style="3" customWidth="1"/>
    <col min="5014" max="5014" width="10" style="3" customWidth="1"/>
    <col min="5015" max="5015" width="8.7109375" style="3"/>
    <col min="5016" max="5016" width="11.140625" style="3" customWidth="1"/>
    <col min="5017" max="5017" width="10.28515625" style="3" customWidth="1"/>
    <col min="5018" max="5018" width="8.7109375" style="3"/>
    <col min="5019" max="5019" width="10.7109375" style="3" customWidth="1"/>
    <col min="5020" max="5020" width="10" style="3" customWidth="1"/>
    <col min="5021" max="5021" width="8.7109375" style="3"/>
    <col min="5022" max="5022" width="10.28515625" style="3" customWidth="1"/>
    <col min="5023" max="5023" width="10.140625" style="3" customWidth="1"/>
    <col min="5024" max="5024" width="10.7109375" style="3" customWidth="1"/>
    <col min="5025" max="5025" width="7" style="3" customWidth="1"/>
    <col min="5026" max="5026" width="14.28515625" style="3" customWidth="1"/>
    <col min="5027" max="5027" width="6.7109375" style="3" customWidth="1"/>
    <col min="5028" max="5028" width="12.140625" style="3" customWidth="1"/>
    <col min="5029" max="5041" width="8.7109375" style="3"/>
    <col min="5042" max="5042" width="13.7109375" style="3" customWidth="1"/>
    <col min="5043" max="5264" width="8.7109375" style="3"/>
    <col min="5265" max="5265" width="7.7109375" style="3" customWidth="1"/>
    <col min="5266" max="5266" width="8.7109375" style="3"/>
    <col min="5267" max="5267" width="9.85546875" style="3" customWidth="1"/>
    <col min="5268" max="5268" width="8.7109375" style="3"/>
    <col min="5269" max="5269" width="10.7109375" style="3" customWidth="1"/>
    <col min="5270" max="5270" width="10" style="3" customWidth="1"/>
    <col min="5271" max="5271" width="8.7109375" style="3"/>
    <col min="5272" max="5272" width="11.140625" style="3" customWidth="1"/>
    <col min="5273" max="5273" width="10.28515625" style="3" customWidth="1"/>
    <col min="5274" max="5274" width="8.7109375" style="3"/>
    <col min="5275" max="5275" width="10.7109375" style="3" customWidth="1"/>
    <col min="5276" max="5276" width="10" style="3" customWidth="1"/>
    <col min="5277" max="5277" width="8.7109375" style="3"/>
    <col min="5278" max="5278" width="10.28515625" style="3" customWidth="1"/>
    <col min="5279" max="5279" width="10.140625" style="3" customWidth="1"/>
    <col min="5280" max="5280" width="10.7109375" style="3" customWidth="1"/>
    <col min="5281" max="5281" width="7" style="3" customWidth="1"/>
    <col min="5282" max="5282" width="14.28515625" style="3" customWidth="1"/>
    <col min="5283" max="5283" width="6.7109375" style="3" customWidth="1"/>
    <col min="5284" max="5284" width="12.140625" style="3" customWidth="1"/>
    <col min="5285" max="5297" width="8.7109375" style="3"/>
    <col min="5298" max="5298" width="13.7109375" style="3" customWidth="1"/>
    <col min="5299" max="5520" width="8.7109375" style="3"/>
    <col min="5521" max="5521" width="7.7109375" style="3" customWidth="1"/>
    <col min="5522" max="5522" width="8.7109375" style="3"/>
    <col min="5523" max="5523" width="9.85546875" style="3" customWidth="1"/>
    <col min="5524" max="5524" width="8.7109375" style="3"/>
    <col min="5525" max="5525" width="10.7109375" style="3" customWidth="1"/>
    <col min="5526" max="5526" width="10" style="3" customWidth="1"/>
    <col min="5527" max="5527" width="8.7109375" style="3"/>
    <col min="5528" max="5528" width="11.140625" style="3" customWidth="1"/>
    <col min="5529" max="5529" width="10.28515625" style="3" customWidth="1"/>
    <col min="5530" max="5530" width="8.7109375" style="3"/>
    <col min="5531" max="5531" width="10.7109375" style="3" customWidth="1"/>
    <col min="5532" max="5532" width="10" style="3" customWidth="1"/>
    <col min="5533" max="5533" width="8.7109375" style="3"/>
    <col min="5534" max="5534" width="10.28515625" style="3" customWidth="1"/>
    <col min="5535" max="5535" width="10.140625" style="3" customWidth="1"/>
    <col min="5536" max="5536" width="10.7109375" style="3" customWidth="1"/>
    <col min="5537" max="5537" width="7" style="3" customWidth="1"/>
    <col min="5538" max="5538" width="14.28515625" style="3" customWidth="1"/>
    <col min="5539" max="5539" width="6.7109375" style="3" customWidth="1"/>
    <col min="5540" max="5540" width="12.140625" style="3" customWidth="1"/>
    <col min="5541" max="5553" width="8.7109375" style="3"/>
    <col min="5554" max="5554" width="13.7109375" style="3" customWidth="1"/>
    <col min="5555" max="5776" width="8.7109375" style="3"/>
    <col min="5777" max="5777" width="7.7109375" style="3" customWidth="1"/>
    <col min="5778" max="5778" width="8.7109375" style="3"/>
    <col min="5779" max="5779" width="9.85546875" style="3" customWidth="1"/>
    <col min="5780" max="5780" width="8.7109375" style="3"/>
    <col min="5781" max="5781" width="10.7109375" style="3" customWidth="1"/>
    <col min="5782" max="5782" width="10" style="3" customWidth="1"/>
    <col min="5783" max="5783" width="8.7109375" style="3"/>
    <col min="5784" max="5784" width="11.140625" style="3" customWidth="1"/>
    <col min="5785" max="5785" width="10.28515625" style="3" customWidth="1"/>
    <col min="5786" max="5786" width="8.7109375" style="3"/>
    <col min="5787" max="5787" width="10.7109375" style="3" customWidth="1"/>
    <col min="5788" max="5788" width="10" style="3" customWidth="1"/>
    <col min="5789" max="5789" width="8.7109375" style="3"/>
    <col min="5790" max="5790" width="10.28515625" style="3" customWidth="1"/>
    <col min="5791" max="5791" width="10.140625" style="3" customWidth="1"/>
    <col min="5792" max="5792" width="10.7109375" style="3" customWidth="1"/>
    <col min="5793" max="5793" width="7" style="3" customWidth="1"/>
    <col min="5794" max="5794" width="14.28515625" style="3" customWidth="1"/>
    <col min="5795" max="5795" width="6.7109375" style="3" customWidth="1"/>
    <col min="5796" max="5796" width="12.140625" style="3" customWidth="1"/>
    <col min="5797" max="5809" width="8.7109375" style="3"/>
    <col min="5810" max="5810" width="13.7109375" style="3" customWidth="1"/>
    <col min="5811" max="6032" width="8.7109375" style="3"/>
    <col min="6033" max="6033" width="7.7109375" style="3" customWidth="1"/>
    <col min="6034" max="6034" width="8.7109375" style="3"/>
    <col min="6035" max="6035" width="9.85546875" style="3" customWidth="1"/>
    <col min="6036" max="6036" width="8.7109375" style="3"/>
    <col min="6037" max="6037" width="10.7109375" style="3" customWidth="1"/>
    <col min="6038" max="6038" width="10" style="3" customWidth="1"/>
    <col min="6039" max="6039" width="8.7109375" style="3"/>
    <col min="6040" max="6040" width="11.140625" style="3" customWidth="1"/>
    <col min="6041" max="6041" width="10.28515625" style="3" customWidth="1"/>
    <col min="6042" max="6042" width="8.7109375" style="3"/>
    <col min="6043" max="6043" width="10.7109375" style="3" customWidth="1"/>
    <col min="6044" max="6044" width="10" style="3" customWidth="1"/>
    <col min="6045" max="6045" width="8.7109375" style="3"/>
    <col min="6046" max="6046" width="10.28515625" style="3" customWidth="1"/>
    <col min="6047" max="6047" width="10.140625" style="3" customWidth="1"/>
    <col min="6048" max="6048" width="10.7109375" style="3" customWidth="1"/>
    <col min="6049" max="6049" width="7" style="3" customWidth="1"/>
    <col min="6050" max="6050" width="14.28515625" style="3" customWidth="1"/>
    <col min="6051" max="6051" width="6.7109375" style="3" customWidth="1"/>
    <col min="6052" max="6052" width="12.140625" style="3" customWidth="1"/>
    <col min="6053" max="6065" width="8.7109375" style="3"/>
    <col min="6066" max="6066" width="13.7109375" style="3" customWidth="1"/>
    <col min="6067" max="6288" width="8.7109375" style="3"/>
    <col min="6289" max="6289" width="7.7109375" style="3" customWidth="1"/>
    <col min="6290" max="6290" width="8.7109375" style="3"/>
    <col min="6291" max="6291" width="9.85546875" style="3" customWidth="1"/>
    <col min="6292" max="6292" width="8.7109375" style="3"/>
    <col min="6293" max="6293" width="10.7109375" style="3" customWidth="1"/>
    <col min="6294" max="6294" width="10" style="3" customWidth="1"/>
    <col min="6295" max="6295" width="8.7109375" style="3"/>
    <col min="6296" max="6296" width="11.140625" style="3" customWidth="1"/>
    <col min="6297" max="6297" width="10.28515625" style="3" customWidth="1"/>
    <col min="6298" max="6298" width="8.7109375" style="3"/>
    <col min="6299" max="6299" width="10.7109375" style="3" customWidth="1"/>
    <col min="6300" max="6300" width="10" style="3" customWidth="1"/>
    <col min="6301" max="6301" width="8.7109375" style="3"/>
    <col min="6302" max="6302" width="10.28515625" style="3" customWidth="1"/>
    <col min="6303" max="6303" width="10.140625" style="3" customWidth="1"/>
    <col min="6304" max="6304" width="10.7109375" style="3" customWidth="1"/>
    <col min="6305" max="6305" width="7" style="3" customWidth="1"/>
    <col min="6306" max="6306" width="14.28515625" style="3" customWidth="1"/>
    <col min="6307" max="6307" width="6.7109375" style="3" customWidth="1"/>
    <col min="6308" max="6308" width="12.140625" style="3" customWidth="1"/>
    <col min="6309" max="6321" width="8.7109375" style="3"/>
    <col min="6322" max="6322" width="13.7109375" style="3" customWidth="1"/>
    <col min="6323" max="6544" width="8.7109375" style="3"/>
    <col min="6545" max="6545" width="7.7109375" style="3" customWidth="1"/>
    <col min="6546" max="6546" width="8.7109375" style="3"/>
    <col min="6547" max="6547" width="9.85546875" style="3" customWidth="1"/>
    <col min="6548" max="6548" width="8.7109375" style="3"/>
    <col min="6549" max="6549" width="10.7109375" style="3" customWidth="1"/>
    <col min="6550" max="6550" width="10" style="3" customWidth="1"/>
    <col min="6551" max="6551" width="8.7109375" style="3"/>
    <col min="6552" max="6552" width="11.140625" style="3" customWidth="1"/>
    <col min="6553" max="6553" width="10.28515625" style="3" customWidth="1"/>
    <col min="6554" max="6554" width="8.7109375" style="3"/>
    <col min="6555" max="6555" width="10.7109375" style="3" customWidth="1"/>
    <col min="6556" max="6556" width="10" style="3" customWidth="1"/>
    <col min="6557" max="6557" width="8.7109375" style="3"/>
    <col min="6558" max="6558" width="10.28515625" style="3" customWidth="1"/>
    <col min="6559" max="6559" width="10.140625" style="3" customWidth="1"/>
    <col min="6560" max="6560" width="10.7109375" style="3" customWidth="1"/>
    <col min="6561" max="6561" width="7" style="3" customWidth="1"/>
    <col min="6562" max="6562" width="14.28515625" style="3" customWidth="1"/>
    <col min="6563" max="6563" width="6.7109375" style="3" customWidth="1"/>
    <col min="6564" max="6564" width="12.140625" style="3" customWidth="1"/>
    <col min="6565" max="6577" width="8.7109375" style="3"/>
    <col min="6578" max="6578" width="13.7109375" style="3" customWidth="1"/>
    <col min="6579" max="6800" width="8.7109375" style="3"/>
    <col min="6801" max="6801" width="7.7109375" style="3" customWidth="1"/>
    <col min="6802" max="6802" width="8.7109375" style="3"/>
    <col min="6803" max="6803" width="9.85546875" style="3" customWidth="1"/>
    <col min="6804" max="6804" width="8.7109375" style="3"/>
    <col min="6805" max="6805" width="10.7109375" style="3" customWidth="1"/>
    <col min="6806" max="6806" width="10" style="3" customWidth="1"/>
    <col min="6807" max="6807" width="8.7109375" style="3"/>
    <col min="6808" max="6808" width="11.140625" style="3" customWidth="1"/>
    <col min="6809" max="6809" width="10.28515625" style="3" customWidth="1"/>
    <col min="6810" max="6810" width="8.7109375" style="3"/>
    <col min="6811" max="6811" width="10.7109375" style="3" customWidth="1"/>
    <col min="6812" max="6812" width="10" style="3" customWidth="1"/>
    <col min="6813" max="6813" width="8.7109375" style="3"/>
    <col min="6814" max="6814" width="10.28515625" style="3" customWidth="1"/>
    <col min="6815" max="6815" width="10.140625" style="3" customWidth="1"/>
    <col min="6816" max="6816" width="10.7109375" style="3" customWidth="1"/>
    <col min="6817" max="6817" width="7" style="3" customWidth="1"/>
    <col min="6818" max="6818" width="14.28515625" style="3" customWidth="1"/>
    <col min="6819" max="6819" width="6.7109375" style="3" customWidth="1"/>
    <col min="6820" max="6820" width="12.140625" style="3" customWidth="1"/>
    <col min="6821" max="6833" width="8.7109375" style="3"/>
    <col min="6834" max="6834" width="13.7109375" style="3" customWidth="1"/>
    <col min="6835" max="7056" width="8.7109375" style="3"/>
    <col min="7057" max="7057" width="7.7109375" style="3" customWidth="1"/>
    <col min="7058" max="7058" width="8.7109375" style="3"/>
    <col min="7059" max="7059" width="9.85546875" style="3" customWidth="1"/>
    <col min="7060" max="7060" width="8.7109375" style="3"/>
    <col min="7061" max="7061" width="10.7109375" style="3" customWidth="1"/>
    <col min="7062" max="7062" width="10" style="3" customWidth="1"/>
    <col min="7063" max="7063" width="8.7109375" style="3"/>
    <col min="7064" max="7064" width="11.140625" style="3" customWidth="1"/>
    <col min="7065" max="7065" width="10.28515625" style="3" customWidth="1"/>
    <col min="7066" max="7066" width="8.7109375" style="3"/>
    <col min="7067" max="7067" width="10.7109375" style="3" customWidth="1"/>
    <col min="7068" max="7068" width="10" style="3" customWidth="1"/>
    <col min="7069" max="7069" width="8.7109375" style="3"/>
    <col min="7070" max="7070" width="10.28515625" style="3" customWidth="1"/>
    <col min="7071" max="7071" width="10.140625" style="3" customWidth="1"/>
    <col min="7072" max="7072" width="10.7109375" style="3" customWidth="1"/>
    <col min="7073" max="7073" width="7" style="3" customWidth="1"/>
    <col min="7074" max="7074" width="14.28515625" style="3" customWidth="1"/>
    <col min="7075" max="7075" width="6.7109375" style="3" customWidth="1"/>
    <col min="7076" max="7076" width="12.140625" style="3" customWidth="1"/>
    <col min="7077" max="7089" width="8.7109375" style="3"/>
    <col min="7090" max="7090" width="13.7109375" style="3" customWidth="1"/>
    <col min="7091" max="7312" width="8.7109375" style="3"/>
    <col min="7313" max="7313" width="7.7109375" style="3" customWidth="1"/>
    <col min="7314" max="7314" width="8.7109375" style="3"/>
    <col min="7315" max="7315" width="9.85546875" style="3" customWidth="1"/>
    <col min="7316" max="7316" width="8.7109375" style="3"/>
    <col min="7317" max="7317" width="10.7109375" style="3" customWidth="1"/>
    <col min="7318" max="7318" width="10" style="3" customWidth="1"/>
    <col min="7319" max="7319" width="8.7109375" style="3"/>
    <col min="7320" max="7320" width="11.140625" style="3" customWidth="1"/>
    <col min="7321" max="7321" width="10.28515625" style="3" customWidth="1"/>
    <col min="7322" max="7322" width="8.7109375" style="3"/>
    <col min="7323" max="7323" width="10.7109375" style="3" customWidth="1"/>
    <col min="7324" max="7324" width="10" style="3" customWidth="1"/>
    <col min="7325" max="7325" width="8.7109375" style="3"/>
    <col min="7326" max="7326" width="10.28515625" style="3" customWidth="1"/>
    <col min="7327" max="7327" width="10.140625" style="3" customWidth="1"/>
    <col min="7328" max="7328" width="10.7109375" style="3" customWidth="1"/>
    <col min="7329" max="7329" width="7" style="3" customWidth="1"/>
    <col min="7330" max="7330" width="14.28515625" style="3" customWidth="1"/>
    <col min="7331" max="7331" width="6.7109375" style="3" customWidth="1"/>
    <col min="7332" max="7332" width="12.140625" style="3" customWidth="1"/>
    <col min="7333" max="7345" width="8.7109375" style="3"/>
    <col min="7346" max="7346" width="13.7109375" style="3" customWidth="1"/>
    <col min="7347" max="7568" width="8.7109375" style="3"/>
    <col min="7569" max="7569" width="7.7109375" style="3" customWidth="1"/>
    <col min="7570" max="7570" width="8.7109375" style="3"/>
    <col min="7571" max="7571" width="9.85546875" style="3" customWidth="1"/>
    <col min="7572" max="7572" width="8.7109375" style="3"/>
    <col min="7573" max="7573" width="10.7109375" style="3" customWidth="1"/>
    <col min="7574" max="7574" width="10" style="3" customWidth="1"/>
    <col min="7575" max="7575" width="8.7109375" style="3"/>
    <col min="7576" max="7576" width="11.140625" style="3" customWidth="1"/>
    <col min="7577" max="7577" width="10.28515625" style="3" customWidth="1"/>
    <col min="7578" max="7578" width="8.7109375" style="3"/>
    <col min="7579" max="7579" width="10.7109375" style="3" customWidth="1"/>
    <col min="7580" max="7580" width="10" style="3" customWidth="1"/>
    <col min="7581" max="7581" width="8.7109375" style="3"/>
    <col min="7582" max="7582" width="10.28515625" style="3" customWidth="1"/>
    <col min="7583" max="7583" width="10.140625" style="3" customWidth="1"/>
    <col min="7584" max="7584" width="10.7109375" style="3" customWidth="1"/>
    <col min="7585" max="7585" width="7" style="3" customWidth="1"/>
    <col min="7586" max="7586" width="14.28515625" style="3" customWidth="1"/>
    <col min="7587" max="7587" width="6.7109375" style="3" customWidth="1"/>
    <col min="7588" max="7588" width="12.140625" style="3" customWidth="1"/>
    <col min="7589" max="7601" width="8.7109375" style="3"/>
    <col min="7602" max="7602" width="13.7109375" style="3" customWidth="1"/>
    <col min="7603" max="7824" width="8.7109375" style="3"/>
    <col min="7825" max="7825" width="7.7109375" style="3" customWidth="1"/>
    <col min="7826" max="7826" width="8.7109375" style="3"/>
    <col min="7827" max="7827" width="9.85546875" style="3" customWidth="1"/>
    <col min="7828" max="7828" width="8.7109375" style="3"/>
    <col min="7829" max="7829" width="10.7109375" style="3" customWidth="1"/>
    <col min="7830" max="7830" width="10" style="3" customWidth="1"/>
    <col min="7831" max="7831" width="8.7109375" style="3"/>
    <col min="7832" max="7832" width="11.140625" style="3" customWidth="1"/>
    <col min="7833" max="7833" width="10.28515625" style="3" customWidth="1"/>
    <col min="7834" max="7834" width="8.7109375" style="3"/>
    <col min="7835" max="7835" width="10.7109375" style="3" customWidth="1"/>
    <col min="7836" max="7836" width="10" style="3" customWidth="1"/>
    <col min="7837" max="7837" width="8.7109375" style="3"/>
    <col min="7838" max="7838" width="10.28515625" style="3" customWidth="1"/>
    <col min="7839" max="7839" width="10.140625" style="3" customWidth="1"/>
    <col min="7840" max="7840" width="10.7109375" style="3" customWidth="1"/>
    <col min="7841" max="7841" width="7" style="3" customWidth="1"/>
    <col min="7842" max="7842" width="14.28515625" style="3" customWidth="1"/>
    <col min="7843" max="7843" width="6.7109375" style="3" customWidth="1"/>
    <col min="7844" max="7844" width="12.140625" style="3" customWidth="1"/>
    <col min="7845" max="7857" width="8.7109375" style="3"/>
    <col min="7858" max="7858" width="13.7109375" style="3" customWidth="1"/>
    <col min="7859" max="8080" width="8.7109375" style="3"/>
    <col min="8081" max="8081" width="7.7109375" style="3" customWidth="1"/>
    <col min="8082" max="8082" width="8.7109375" style="3"/>
    <col min="8083" max="8083" width="9.85546875" style="3" customWidth="1"/>
    <col min="8084" max="8084" width="8.7109375" style="3"/>
    <col min="8085" max="8085" width="10.7109375" style="3" customWidth="1"/>
    <col min="8086" max="8086" width="10" style="3" customWidth="1"/>
    <col min="8087" max="8087" width="8.7109375" style="3"/>
    <col min="8088" max="8088" width="11.140625" style="3" customWidth="1"/>
    <col min="8089" max="8089" width="10.28515625" style="3" customWidth="1"/>
    <col min="8090" max="8090" width="8.7109375" style="3"/>
    <col min="8091" max="8091" width="10.7109375" style="3" customWidth="1"/>
    <col min="8092" max="8092" width="10" style="3" customWidth="1"/>
    <col min="8093" max="8093" width="8.7109375" style="3"/>
    <col min="8094" max="8094" width="10.28515625" style="3" customWidth="1"/>
    <col min="8095" max="8095" width="10.140625" style="3" customWidth="1"/>
    <col min="8096" max="8096" width="10.7109375" style="3" customWidth="1"/>
    <col min="8097" max="8097" width="7" style="3" customWidth="1"/>
    <col min="8098" max="8098" width="14.28515625" style="3" customWidth="1"/>
    <col min="8099" max="8099" width="6.7109375" style="3" customWidth="1"/>
    <col min="8100" max="8100" width="12.140625" style="3" customWidth="1"/>
    <col min="8101" max="8113" width="8.7109375" style="3"/>
    <col min="8114" max="8114" width="13.7109375" style="3" customWidth="1"/>
    <col min="8115" max="8336" width="8.7109375" style="3"/>
    <col min="8337" max="8337" width="7.7109375" style="3" customWidth="1"/>
    <col min="8338" max="8338" width="8.7109375" style="3"/>
    <col min="8339" max="8339" width="9.85546875" style="3" customWidth="1"/>
    <col min="8340" max="8340" width="8.7109375" style="3"/>
    <col min="8341" max="8341" width="10.7109375" style="3" customWidth="1"/>
    <col min="8342" max="8342" width="10" style="3" customWidth="1"/>
    <col min="8343" max="8343" width="8.7109375" style="3"/>
    <col min="8344" max="8344" width="11.140625" style="3" customWidth="1"/>
    <col min="8345" max="8345" width="10.28515625" style="3" customWidth="1"/>
    <col min="8346" max="8346" width="8.7109375" style="3"/>
    <col min="8347" max="8347" width="10.7109375" style="3" customWidth="1"/>
    <col min="8348" max="8348" width="10" style="3" customWidth="1"/>
    <col min="8349" max="8349" width="8.7109375" style="3"/>
    <col min="8350" max="8350" width="10.28515625" style="3" customWidth="1"/>
    <col min="8351" max="8351" width="10.140625" style="3" customWidth="1"/>
    <col min="8352" max="8352" width="10.7109375" style="3" customWidth="1"/>
    <col min="8353" max="8353" width="7" style="3" customWidth="1"/>
    <col min="8354" max="8354" width="14.28515625" style="3" customWidth="1"/>
    <col min="8355" max="8355" width="6.7109375" style="3" customWidth="1"/>
    <col min="8356" max="8356" width="12.140625" style="3" customWidth="1"/>
    <col min="8357" max="8369" width="8.7109375" style="3"/>
    <col min="8370" max="8370" width="13.7109375" style="3" customWidth="1"/>
    <col min="8371" max="8592" width="8.7109375" style="3"/>
    <col min="8593" max="8593" width="7.7109375" style="3" customWidth="1"/>
    <col min="8594" max="8594" width="8.7109375" style="3"/>
    <col min="8595" max="8595" width="9.85546875" style="3" customWidth="1"/>
    <col min="8596" max="8596" width="8.7109375" style="3"/>
    <col min="8597" max="8597" width="10.7109375" style="3" customWidth="1"/>
    <col min="8598" max="8598" width="10" style="3" customWidth="1"/>
    <col min="8599" max="8599" width="8.7109375" style="3"/>
    <col min="8600" max="8600" width="11.140625" style="3" customWidth="1"/>
    <col min="8601" max="8601" width="10.28515625" style="3" customWidth="1"/>
    <col min="8602" max="8602" width="8.7109375" style="3"/>
    <col min="8603" max="8603" width="10.7109375" style="3" customWidth="1"/>
    <col min="8604" max="8604" width="10" style="3" customWidth="1"/>
    <col min="8605" max="8605" width="8.7109375" style="3"/>
    <col min="8606" max="8606" width="10.28515625" style="3" customWidth="1"/>
    <col min="8607" max="8607" width="10.140625" style="3" customWidth="1"/>
    <col min="8608" max="8608" width="10.7109375" style="3" customWidth="1"/>
    <col min="8609" max="8609" width="7" style="3" customWidth="1"/>
    <col min="8610" max="8610" width="14.28515625" style="3" customWidth="1"/>
    <col min="8611" max="8611" width="6.7109375" style="3" customWidth="1"/>
    <col min="8612" max="8612" width="12.140625" style="3" customWidth="1"/>
    <col min="8613" max="8625" width="8.7109375" style="3"/>
    <col min="8626" max="8626" width="13.7109375" style="3" customWidth="1"/>
    <col min="8627" max="8848" width="8.7109375" style="3"/>
    <col min="8849" max="8849" width="7.7109375" style="3" customWidth="1"/>
    <col min="8850" max="8850" width="8.7109375" style="3"/>
    <col min="8851" max="8851" width="9.85546875" style="3" customWidth="1"/>
    <col min="8852" max="8852" width="8.7109375" style="3"/>
    <col min="8853" max="8853" width="10.7109375" style="3" customWidth="1"/>
    <col min="8854" max="8854" width="10" style="3" customWidth="1"/>
    <col min="8855" max="8855" width="8.7109375" style="3"/>
    <col min="8856" max="8856" width="11.140625" style="3" customWidth="1"/>
    <col min="8857" max="8857" width="10.28515625" style="3" customWidth="1"/>
    <col min="8858" max="8858" width="8.7109375" style="3"/>
    <col min="8859" max="8859" width="10.7109375" style="3" customWidth="1"/>
    <col min="8860" max="8860" width="10" style="3" customWidth="1"/>
    <col min="8861" max="8861" width="8.7109375" style="3"/>
    <col min="8862" max="8862" width="10.28515625" style="3" customWidth="1"/>
    <col min="8863" max="8863" width="10.140625" style="3" customWidth="1"/>
    <col min="8864" max="8864" width="10.7109375" style="3" customWidth="1"/>
    <col min="8865" max="8865" width="7" style="3" customWidth="1"/>
    <col min="8866" max="8866" width="14.28515625" style="3" customWidth="1"/>
    <col min="8867" max="8867" width="6.7109375" style="3" customWidth="1"/>
    <col min="8868" max="8868" width="12.140625" style="3" customWidth="1"/>
    <col min="8869" max="8881" width="8.7109375" style="3"/>
    <col min="8882" max="8882" width="13.7109375" style="3" customWidth="1"/>
    <col min="8883" max="9104" width="8.7109375" style="3"/>
    <col min="9105" max="9105" width="7.7109375" style="3" customWidth="1"/>
    <col min="9106" max="9106" width="8.7109375" style="3"/>
    <col min="9107" max="9107" width="9.85546875" style="3" customWidth="1"/>
    <col min="9108" max="9108" width="8.7109375" style="3"/>
    <col min="9109" max="9109" width="10.7109375" style="3" customWidth="1"/>
    <col min="9110" max="9110" width="10" style="3" customWidth="1"/>
    <col min="9111" max="9111" width="8.7109375" style="3"/>
    <col min="9112" max="9112" width="11.140625" style="3" customWidth="1"/>
    <col min="9113" max="9113" width="10.28515625" style="3" customWidth="1"/>
    <col min="9114" max="9114" width="8.7109375" style="3"/>
    <col min="9115" max="9115" width="10.7109375" style="3" customWidth="1"/>
    <col min="9116" max="9116" width="10" style="3" customWidth="1"/>
    <col min="9117" max="9117" width="8.7109375" style="3"/>
    <col min="9118" max="9118" width="10.28515625" style="3" customWidth="1"/>
    <col min="9119" max="9119" width="10.140625" style="3" customWidth="1"/>
    <col min="9120" max="9120" width="10.7109375" style="3" customWidth="1"/>
    <col min="9121" max="9121" width="7" style="3" customWidth="1"/>
    <col min="9122" max="9122" width="14.28515625" style="3" customWidth="1"/>
    <col min="9123" max="9123" width="6.7109375" style="3" customWidth="1"/>
    <col min="9124" max="9124" width="12.140625" style="3" customWidth="1"/>
    <col min="9125" max="9137" width="8.7109375" style="3"/>
    <col min="9138" max="9138" width="13.7109375" style="3" customWidth="1"/>
    <col min="9139" max="9360" width="8.7109375" style="3"/>
    <col min="9361" max="9361" width="7.7109375" style="3" customWidth="1"/>
    <col min="9362" max="9362" width="8.7109375" style="3"/>
    <col min="9363" max="9363" width="9.85546875" style="3" customWidth="1"/>
    <col min="9364" max="9364" width="8.7109375" style="3"/>
    <col min="9365" max="9365" width="10.7109375" style="3" customWidth="1"/>
    <col min="9366" max="9366" width="10" style="3" customWidth="1"/>
    <col min="9367" max="9367" width="8.7109375" style="3"/>
    <col min="9368" max="9368" width="11.140625" style="3" customWidth="1"/>
    <col min="9369" max="9369" width="10.28515625" style="3" customWidth="1"/>
    <col min="9370" max="9370" width="8.7109375" style="3"/>
    <col min="9371" max="9371" width="10.7109375" style="3" customWidth="1"/>
    <col min="9372" max="9372" width="10" style="3" customWidth="1"/>
    <col min="9373" max="9373" width="8.7109375" style="3"/>
    <col min="9374" max="9374" width="10.28515625" style="3" customWidth="1"/>
    <col min="9375" max="9375" width="10.140625" style="3" customWidth="1"/>
    <col min="9376" max="9376" width="10.7109375" style="3" customWidth="1"/>
    <col min="9377" max="9377" width="7" style="3" customWidth="1"/>
    <col min="9378" max="9378" width="14.28515625" style="3" customWidth="1"/>
    <col min="9379" max="9379" width="6.7109375" style="3" customWidth="1"/>
    <col min="9380" max="9380" width="12.140625" style="3" customWidth="1"/>
    <col min="9381" max="9393" width="8.7109375" style="3"/>
    <col min="9394" max="9394" width="13.7109375" style="3" customWidth="1"/>
    <col min="9395" max="9616" width="8.7109375" style="3"/>
    <col min="9617" max="9617" width="7.7109375" style="3" customWidth="1"/>
    <col min="9618" max="9618" width="8.7109375" style="3"/>
    <col min="9619" max="9619" width="9.85546875" style="3" customWidth="1"/>
    <col min="9620" max="9620" width="8.7109375" style="3"/>
    <col min="9621" max="9621" width="10.7109375" style="3" customWidth="1"/>
    <col min="9622" max="9622" width="10" style="3" customWidth="1"/>
    <col min="9623" max="9623" width="8.7109375" style="3"/>
    <col min="9624" max="9624" width="11.140625" style="3" customWidth="1"/>
    <col min="9625" max="9625" width="10.28515625" style="3" customWidth="1"/>
    <col min="9626" max="9626" width="8.7109375" style="3"/>
    <col min="9627" max="9627" width="10.7109375" style="3" customWidth="1"/>
    <col min="9628" max="9628" width="10" style="3" customWidth="1"/>
    <col min="9629" max="9629" width="8.7109375" style="3"/>
    <col min="9630" max="9630" width="10.28515625" style="3" customWidth="1"/>
    <col min="9631" max="9631" width="10.140625" style="3" customWidth="1"/>
    <col min="9632" max="9632" width="10.7109375" style="3" customWidth="1"/>
    <col min="9633" max="9633" width="7" style="3" customWidth="1"/>
    <col min="9634" max="9634" width="14.28515625" style="3" customWidth="1"/>
    <col min="9635" max="9635" width="6.7109375" style="3" customWidth="1"/>
    <col min="9636" max="9636" width="12.140625" style="3" customWidth="1"/>
    <col min="9637" max="9649" width="8.7109375" style="3"/>
    <col min="9650" max="9650" width="13.7109375" style="3" customWidth="1"/>
    <col min="9651" max="9872" width="8.7109375" style="3"/>
    <col min="9873" max="9873" width="7.7109375" style="3" customWidth="1"/>
    <col min="9874" max="9874" width="8.7109375" style="3"/>
    <col min="9875" max="9875" width="9.85546875" style="3" customWidth="1"/>
    <col min="9876" max="9876" width="8.7109375" style="3"/>
    <col min="9877" max="9877" width="10.7109375" style="3" customWidth="1"/>
    <col min="9878" max="9878" width="10" style="3" customWidth="1"/>
    <col min="9879" max="9879" width="8.7109375" style="3"/>
    <col min="9880" max="9880" width="11.140625" style="3" customWidth="1"/>
    <col min="9881" max="9881" width="10.28515625" style="3" customWidth="1"/>
    <col min="9882" max="9882" width="8.7109375" style="3"/>
    <col min="9883" max="9883" width="10.7109375" style="3" customWidth="1"/>
    <col min="9884" max="9884" width="10" style="3" customWidth="1"/>
    <col min="9885" max="9885" width="8.7109375" style="3"/>
    <col min="9886" max="9886" width="10.28515625" style="3" customWidth="1"/>
    <col min="9887" max="9887" width="10.140625" style="3" customWidth="1"/>
    <col min="9888" max="9888" width="10.7109375" style="3" customWidth="1"/>
    <col min="9889" max="9889" width="7" style="3" customWidth="1"/>
    <col min="9890" max="9890" width="14.28515625" style="3" customWidth="1"/>
    <col min="9891" max="9891" width="6.7109375" style="3" customWidth="1"/>
    <col min="9892" max="9892" width="12.140625" style="3" customWidth="1"/>
    <col min="9893" max="9905" width="8.7109375" style="3"/>
    <col min="9906" max="9906" width="13.7109375" style="3" customWidth="1"/>
    <col min="9907" max="10128" width="8.7109375" style="3"/>
    <col min="10129" max="10129" width="7.7109375" style="3" customWidth="1"/>
    <col min="10130" max="10130" width="8.7109375" style="3"/>
    <col min="10131" max="10131" width="9.85546875" style="3" customWidth="1"/>
    <col min="10132" max="10132" width="8.7109375" style="3"/>
    <col min="10133" max="10133" width="10.7109375" style="3" customWidth="1"/>
    <col min="10134" max="10134" width="10" style="3" customWidth="1"/>
    <col min="10135" max="10135" width="8.7109375" style="3"/>
    <col min="10136" max="10136" width="11.140625" style="3" customWidth="1"/>
    <col min="10137" max="10137" width="10.28515625" style="3" customWidth="1"/>
    <col min="10138" max="10138" width="8.7109375" style="3"/>
    <col min="10139" max="10139" width="10.7109375" style="3" customWidth="1"/>
    <col min="10140" max="10140" width="10" style="3" customWidth="1"/>
    <col min="10141" max="10141" width="8.7109375" style="3"/>
    <col min="10142" max="10142" width="10.28515625" style="3" customWidth="1"/>
    <col min="10143" max="10143" width="10.140625" style="3" customWidth="1"/>
    <col min="10144" max="10144" width="10.7109375" style="3" customWidth="1"/>
    <col min="10145" max="10145" width="7" style="3" customWidth="1"/>
    <col min="10146" max="10146" width="14.28515625" style="3" customWidth="1"/>
    <col min="10147" max="10147" width="6.7109375" style="3" customWidth="1"/>
    <col min="10148" max="10148" width="12.140625" style="3" customWidth="1"/>
    <col min="10149" max="10161" width="8.7109375" style="3"/>
    <col min="10162" max="10162" width="13.7109375" style="3" customWidth="1"/>
    <col min="10163" max="10384" width="8.7109375" style="3"/>
    <col min="10385" max="10385" width="7.7109375" style="3" customWidth="1"/>
    <col min="10386" max="10386" width="8.7109375" style="3"/>
    <col min="10387" max="10387" width="9.85546875" style="3" customWidth="1"/>
    <col min="10388" max="10388" width="8.7109375" style="3"/>
    <col min="10389" max="10389" width="10.7109375" style="3" customWidth="1"/>
    <col min="10390" max="10390" width="10" style="3" customWidth="1"/>
    <col min="10391" max="10391" width="8.7109375" style="3"/>
    <col min="10392" max="10392" width="11.140625" style="3" customWidth="1"/>
    <col min="10393" max="10393" width="10.28515625" style="3" customWidth="1"/>
    <col min="10394" max="10394" width="8.7109375" style="3"/>
    <col min="10395" max="10395" width="10.7109375" style="3" customWidth="1"/>
    <col min="10396" max="10396" width="10" style="3" customWidth="1"/>
    <col min="10397" max="10397" width="8.7109375" style="3"/>
    <col min="10398" max="10398" width="10.28515625" style="3" customWidth="1"/>
    <col min="10399" max="10399" width="10.140625" style="3" customWidth="1"/>
    <col min="10400" max="10400" width="10.7109375" style="3" customWidth="1"/>
    <col min="10401" max="10401" width="7" style="3" customWidth="1"/>
    <col min="10402" max="10402" width="14.28515625" style="3" customWidth="1"/>
    <col min="10403" max="10403" width="6.7109375" style="3" customWidth="1"/>
    <col min="10404" max="10404" width="12.140625" style="3" customWidth="1"/>
    <col min="10405" max="10417" width="8.7109375" style="3"/>
    <col min="10418" max="10418" width="13.7109375" style="3" customWidth="1"/>
    <col min="10419" max="10640" width="8.7109375" style="3"/>
    <col min="10641" max="10641" width="7.7109375" style="3" customWidth="1"/>
    <col min="10642" max="10642" width="8.7109375" style="3"/>
    <col min="10643" max="10643" width="9.85546875" style="3" customWidth="1"/>
    <col min="10644" max="10644" width="8.7109375" style="3"/>
    <col min="10645" max="10645" width="10.7109375" style="3" customWidth="1"/>
    <col min="10646" max="10646" width="10" style="3" customWidth="1"/>
    <col min="10647" max="10647" width="8.7109375" style="3"/>
    <col min="10648" max="10648" width="11.140625" style="3" customWidth="1"/>
    <col min="10649" max="10649" width="10.28515625" style="3" customWidth="1"/>
    <col min="10650" max="10650" width="8.7109375" style="3"/>
    <col min="10651" max="10651" width="10.7109375" style="3" customWidth="1"/>
    <col min="10652" max="10652" width="10" style="3" customWidth="1"/>
    <col min="10653" max="10653" width="8.7109375" style="3"/>
    <col min="10654" max="10654" width="10.28515625" style="3" customWidth="1"/>
    <col min="10655" max="10655" width="10.140625" style="3" customWidth="1"/>
    <col min="10656" max="10656" width="10.7109375" style="3" customWidth="1"/>
    <col min="10657" max="10657" width="7" style="3" customWidth="1"/>
    <col min="10658" max="10658" width="14.28515625" style="3" customWidth="1"/>
    <col min="10659" max="10659" width="6.7109375" style="3" customWidth="1"/>
    <col min="10660" max="10660" width="12.140625" style="3" customWidth="1"/>
    <col min="10661" max="10673" width="8.7109375" style="3"/>
    <col min="10674" max="10674" width="13.7109375" style="3" customWidth="1"/>
    <col min="10675" max="10896" width="8.7109375" style="3"/>
    <col min="10897" max="10897" width="7.7109375" style="3" customWidth="1"/>
    <col min="10898" max="10898" width="8.7109375" style="3"/>
    <col min="10899" max="10899" width="9.85546875" style="3" customWidth="1"/>
    <col min="10900" max="10900" width="8.7109375" style="3"/>
    <col min="10901" max="10901" width="10.7109375" style="3" customWidth="1"/>
    <col min="10902" max="10902" width="10" style="3" customWidth="1"/>
    <col min="10903" max="10903" width="8.7109375" style="3"/>
    <col min="10904" max="10904" width="11.140625" style="3" customWidth="1"/>
    <col min="10905" max="10905" width="10.28515625" style="3" customWidth="1"/>
    <col min="10906" max="10906" width="8.7109375" style="3"/>
    <col min="10907" max="10907" width="10.7109375" style="3" customWidth="1"/>
    <col min="10908" max="10908" width="10" style="3" customWidth="1"/>
    <col min="10909" max="10909" width="8.7109375" style="3"/>
    <col min="10910" max="10910" width="10.28515625" style="3" customWidth="1"/>
    <col min="10911" max="10911" width="10.140625" style="3" customWidth="1"/>
    <col min="10912" max="10912" width="10.7109375" style="3" customWidth="1"/>
    <col min="10913" max="10913" width="7" style="3" customWidth="1"/>
    <col min="10914" max="10914" width="14.28515625" style="3" customWidth="1"/>
    <col min="10915" max="10915" width="6.7109375" style="3" customWidth="1"/>
    <col min="10916" max="10916" width="12.140625" style="3" customWidth="1"/>
    <col min="10917" max="10929" width="8.7109375" style="3"/>
    <col min="10930" max="10930" width="13.7109375" style="3" customWidth="1"/>
    <col min="10931" max="11152" width="8.7109375" style="3"/>
    <col min="11153" max="11153" width="7.7109375" style="3" customWidth="1"/>
    <col min="11154" max="11154" width="8.7109375" style="3"/>
    <col min="11155" max="11155" width="9.85546875" style="3" customWidth="1"/>
    <col min="11156" max="11156" width="8.7109375" style="3"/>
    <col min="11157" max="11157" width="10.7109375" style="3" customWidth="1"/>
    <col min="11158" max="11158" width="10" style="3" customWidth="1"/>
    <col min="11159" max="11159" width="8.7109375" style="3"/>
    <col min="11160" max="11160" width="11.140625" style="3" customWidth="1"/>
    <col min="11161" max="11161" width="10.28515625" style="3" customWidth="1"/>
    <col min="11162" max="11162" width="8.7109375" style="3"/>
    <col min="11163" max="11163" width="10.7109375" style="3" customWidth="1"/>
    <col min="11164" max="11164" width="10" style="3" customWidth="1"/>
    <col min="11165" max="11165" width="8.7109375" style="3"/>
    <col min="11166" max="11166" width="10.28515625" style="3" customWidth="1"/>
    <col min="11167" max="11167" width="10.140625" style="3" customWidth="1"/>
    <col min="11168" max="11168" width="10.7109375" style="3" customWidth="1"/>
    <col min="11169" max="11169" width="7" style="3" customWidth="1"/>
    <col min="11170" max="11170" width="14.28515625" style="3" customWidth="1"/>
    <col min="11171" max="11171" width="6.7109375" style="3" customWidth="1"/>
    <col min="11172" max="11172" width="12.140625" style="3" customWidth="1"/>
    <col min="11173" max="11185" width="8.7109375" style="3"/>
    <col min="11186" max="11186" width="13.7109375" style="3" customWidth="1"/>
    <col min="11187" max="11408" width="8.7109375" style="3"/>
    <col min="11409" max="11409" width="7.7109375" style="3" customWidth="1"/>
    <col min="11410" max="11410" width="8.7109375" style="3"/>
    <col min="11411" max="11411" width="9.85546875" style="3" customWidth="1"/>
    <col min="11412" max="11412" width="8.7109375" style="3"/>
    <col min="11413" max="11413" width="10.7109375" style="3" customWidth="1"/>
    <col min="11414" max="11414" width="10" style="3" customWidth="1"/>
    <col min="11415" max="11415" width="8.7109375" style="3"/>
    <col min="11416" max="11416" width="11.140625" style="3" customWidth="1"/>
    <col min="11417" max="11417" width="10.28515625" style="3" customWidth="1"/>
    <col min="11418" max="11418" width="8.7109375" style="3"/>
    <col min="11419" max="11419" width="10.7109375" style="3" customWidth="1"/>
    <col min="11420" max="11420" width="10" style="3" customWidth="1"/>
    <col min="11421" max="11421" width="8.7109375" style="3"/>
    <col min="11422" max="11422" width="10.28515625" style="3" customWidth="1"/>
    <col min="11423" max="11423" width="10.140625" style="3" customWidth="1"/>
    <col min="11424" max="11424" width="10.7109375" style="3" customWidth="1"/>
    <col min="11425" max="11425" width="7" style="3" customWidth="1"/>
    <col min="11426" max="11426" width="14.28515625" style="3" customWidth="1"/>
    <col min="11427" max="11427" width="6.7109375" style="3" customWidth="1"/>
    <col min="11428" max="11428" width="12.140625" style="3" customWidth="1"/>
    <col min="11429" max="11441" width="8.7109375" style="3"/>
    <col min="11442" max="11442" width="13.7109375" style="3" customWidth="1"/>
    <col min="11443" max="11664" width="8.7109375" style="3"/>
    <col min="11665" max="11665" width="7.7109375" style="3" customWidth="1"/>
    <col min="11666" max="11666" width="8.7109375" style="3"/>
    <col min="11667" max="11667" width="9.85546875" style="3" customWidth="1"/>
    <col min="11668" max="11668" width="8.7109375" style="3"/>
    <col min="11669" max="11669" width="10.7109375" style="3" customWidth="1"/>
    <col min="11670" max="11670" width="10" style="3" customWidth="1"/>
    <col min="11671" max="11671" width="8.7109375" style="3"/>
    <col min="11672" max="11672" width="11.140625" style="3" customWidth="1"/>
    <col min="11673" max="11673" width="10.28515625" style="3" customWidth="1"/>
    <col min="11674" max="11674" width="8.7109375" style="3"/>
    <col min="11675" max="11675" width="10.7109375" style="3" customWidth="1"/>
    <col min="11676" max="11676" width="10" style="3" customWidth="1"/>
    <col min="11677" max="11677" width="8.7109375" style="3"/>
    <col min="11678" max="11678" width="10.28515625" style="3" customWidth="1"/>
    <col min="11679" max="11679" width="10.140625" style="3" customWidth="1"/>
    <col min="11680" max="11680" width="10.7109375" style="3" customWidth="1"/>
    <col min="11681" max="11681" width="7" style="3" customWidth="1"/>
    <col min="11682" max="11682" width="14.28515625" style="3" customWidth="1"/>
    <col min="11683" max="11683" width="6.7109375" style="3" customWidth="1"/>
    <col min="11684" max="11684" width="12.140625" style="3" customWidth="1"/>
    <col min="11685" max="11697" width="8.7109375" style="3"/>
    <col min="11698" max="11698" width="13.7109375" style="3" customWidth="1"/>
    <col min="11699" max="11920" width="8.7109375" style="3"/>
    <col min="11921" max="11921" width="7.7109375" style="3" customWidth="1"/>
    <col min="11922" max="11922" width="8.7109375" style="3"/>
    <col min="11923" max="11923" width="9.85546875" style="3" customWidth="1"/>
    <col min="11924" max="11924" width="8.7109375" style="3"/>
    <col min="11925" max="11925" width="10.7109375" style="3" customWidth="1"/>
    <col min="11926" max="11926" width="10" style="3" customWidth="1"/>
    <col min="11927" max="11927" width="8.7109375" style="3"/>
    <col min="11928" max="11928" width="11.140625" style="3" customWidth="1"/>
    <col min="11929" max="11929" width="10.28515625" style="3" customWidth="1"/>
    <col min="11930" max="11930" width="8.7109375" style="3"/>
    <col min="11931" max="11931" width="10.7109375" style="3" customWidth="1"/>
    <col min="11932" max="11932" width="10" style="3" customWidth="1"/>
    <col min="11933" max="11933" width="8.7109375" style="3"/>
    <col min="11934" max="11934" width="10.28515625" style="3" customWidth="1"/>
    <col min="11935" max="11935" width="10.140625" style="3" customWidth="1"/>
    <col min="11936" max="11936" width="10.7109375" style="3" customWidth="1"/>
    <col min="11937" max="11937" width="7" style="3" customWidth="1"/>
    <col min="11938" max="11938" width="14.28515625" style="3" customWidth="1"/>
    <col min="11939" max="11939" width="6.7109375" style="3" customWidth="1"/>
    <col min="11940" max="11940" width="12.140625" style="3" customWidth="1"/>
    <col min="11941" max="11953" width="8.7109375" style="3"/>
    <col min="11954" max="11954" width="13.7109375" style="3" customWidth="1"/>
    <col min="11955" max="12176" width="8.7109375" style="3"/>
    <col min="12177" max="12177" width="7.7109375" style="3" customWidth="1"/>
    <col min="12178" max="12178" width="8.7109375" style="3"/>
    <col min="12179" max="12179" width="9.85546875" style="3" customWidth="1"/>
    <col min="12180" max="12180" width="8.7109375" style="3"/>
    <col min="12181" max="12181" width="10.7109375" style="3" customWidth="1"/>
    <col min="12182" max="12182" width="10" style="3" customWidth="1"/>
    <col min="12183" max="12183" width="8.7109375" style="3"/>
    <col min="12184" max="12184" width="11.140625" style="3" customWidth="1"/>
    <col min="12185" max="12185" width="10.28515625" style="3" customWidth="1"/>
    <col min="12186" max="12186" width="8.7109375" style="3"/>
    <col min="12187" max="12187" width="10.7109375" style="3" customWidth="1"/>
    <col min="12188" max="12188" width="10" style="3" customWidth="1"/>
    <col min="12189" max="12189" width="8.7109375" style="3"/>
    <col min="12190" max="12190" width="10.28515625" style="3" customWidth="1"/>
    <col min="12191" max="12191" width="10.140625" style="3" customWidth="1"/>
    <col min="12192" max="12192" width="10.7109375" style="3" customWidth="1"/>
    <col min="12193" max="12193" width="7" style="3" customWidth="1"/>
    <col min="12194" max="12194" width="14.28515625" style="3" customWidth="1"/>
    <col min="12195" max="12195" width="6.7109375" style="3" customWidth="1"/>
    <col min="12196" max="12196" width="12.140625" style="3" customWidth="1"/>
    <col min="12197" max="12209" width="8.7109375" style="3"/>
    <col min="12210" max="12210" width="13.7109375" style="3" customWidth="1"/>
    <col min="12211" max="12432" width="8.7109375" style="3"/>
    <col min="12433" max="12433" width="7.7109375" style="3" customWidth="1"/>
    <col min="12434" max="12434" width="8.7109375" style="3"/>
    <col min="12435" max="12435" width="9.85546875" style="3" customWidth="1"/>
    <col min="12436" max="12436" width="8.7109375" style="3"/>
    <col min="12437" max="12437" width="10.7109375" style="3" customWidth="1"/>
    <col min="12438" max="12438" width="10" style="3" customWidth="1"/>
    <col min="12439" max="12439" width="8.7109375" style="3"/>
    <col min="12440" max="12440" width="11.140625" style="3" customWidth="1"/>
    <col min="12441" max="12441" width="10.28515625" style="3" customWidth="1"/>
    <col min="12442" max="12442" width="8.7109375" style="3"/>
    <col min="12443" max="12443" width="10.7109375" style="3" customWidth="1"/>
    <col min="12444" max="12444" width="10" style="3" customWidth="1"/>
    <col min="12445" max="12445" width="8.7109375" style="3"/>
    <col min="12446" max="12446" width="10.28515625" style="3" customWidth="1"/>
    <col min="12447" max="12447" width="10.140625" style="3" customWidth="1"/>
    <col min="12448" max="12448" width="10.7109375" style="3" customWidth="1"/>
    <col min="12449" max="12449" width="7" style="3" customWidth="1"/>
    <col min="12450" max="12450" width="14.28515625" style="3" customWidth="1"/>
    <col min="12451" max="12451" width="6.7109375" style="3" customWidth="1"/>
    <col min="12452" max="12452" width="12.140625" style="3" customWidth="1"/>
    <col min="12453" max="12465" width="8.7109375" style="3"/>
    <col min="12466" max="12466" width="13.7109375" style="3" customWidth="1"/>
    <col min="12467" max="12688" width="8.7109375" style="3"/>
    <col min="12689" max="12689" width="7.7109375" style="3" customWidth="1"/>
    <col min="12690" max="12690" width="8.7109375" style="3"/>
    <col min="12691" max="12691" width="9.85546875" style="3" customWidth="1"/>
    <col min="12692" max="12692" width="8.7109375" style="3"/>
    <col min="12693" max="12693" width="10.7109375" style="3" customWidth="1"/>
    <col min="12694" max="12694" width="10" style="3" customWidth="1"/>
    <col min="12695" max="12695" width="8.7109375" style="3"/>
    <col min="12696" max="12696" width="11.140625" style="3" customWidth="1"/>
    <col min="12697" max="12697" width="10.28515625" style="3" customWidth="1"/>
    <col min="12698" max="12698" width="8.7109375" style="3"/>
    <col min="12699" max="12699" width="10.7109375" style="3" customWidth="1"/>
    <col min="12700" max="12700" width="10" style="3" customWidth="1"/>
    <col min="12701" max="12701" width="8.7109375" style="3"/>
    <col min="12702" max="12702" width="10.28515625" style="3" customWidth="1"/>
    <col min="12703" max="12703" width="10.140625" style="3" customWidth="1"/>
    <col min="12704" max="12704" width="10.7109375" style="3" customWidth="1"/>
    <col min="12705" max="12705" width="7" style="3" customWidth="1"/>
    <col min="12706" max="12706" width="14.28515625" style="3" customWidth="1"/>
    <col min="12707" max="12707" width="6.7109375" style="3" customWidth="1"/>
    <col min="12708" max="12708" width="12.140625" style="3" customWidth="1"/>
    <col min="12709" max="12721" width="8.7109375" style="3"/>
    <col min="12722" max="12722" width="13.7109375" style="3" customWidth="1"/>
    <col min="12723" max="12944" width="8.7109375" style="3"/>
    <col min="12945" max="12945" width="7.7109375" style="3" customWidth="1"/>
    <col min="12946" max="12946" width="8.7109375" style="3"/>
    <col min="12947" max="12947" width="9.85546875" style="3" customWidth="1"/>
    <col min="12948" max="12948" width="8.7109375" style="3"/>
    <col min="12949" max="12949" width="10.7109375" style="3" customWidth="1"/>
    <col min="12950" max="12950" width="10" style="3" customWidth="1"/>
    <col min="12951" max="12951" width="8.7109375" style="3"/>
    <col min="12952" max="12952" width="11.140625" style="3" customWidth="1"/>
    <col min="12953" max="12953" width="10.28515625" style="3" customWidth="1"/>
    <col min="12954" max="12954" width="8.7109375" style="3"/>
    <col min="12955" max="12955" width="10.7109375" style="3" customWidth="1"/>
    <col min="12956" max="12956" width="10" style="3" customWidth="1"/>
    <col min="12957" max="12957" width="8.7109375" style="3"/>
    <col min="12958" max="12958" width="10.28515625" style="3" customWidth="1"/>
    <col min="12959" max="12959" width="10.140625" style="3" customWidth="1"/>
    <col min="12960" max="12960" width="10.7109375" style="3" customWidth="1"/>
    <col min="12961" max="12961" width="7" style="3" customWidth="1"/>
    <col min="12962" max="12962" width="14.28515625" style="3" customWidth="1"/>
    <col min="12963" max="12963" width="6.7109375" style="3" customWidth="1"/>
    <col min="12964" max="12964" width="12.140625" style="3" customWidth="1"/>
    <col min="12965" max="12977" width="8.7109375" style="3"/>
    <col min="12978" max="12978" width="13.7109375" style="3" customWidth="1"/>
    <col min="12979" max="13200" width="8.7109375" style="3"/>
    <col min="13201" max="13201" width="7.7109375" style="3" customWidth="1"/>
    <col min="13202" max="13202" width="8.7109375" style="3"/>
    <col min="13203" max="13203" width="9.85546875" style="3" customWidth="1"/>
    <col min="13204" max="13204" width="8.7109375" style="3"/>
    <col min="13205" max="13205" width="10.7109375" style="3" customWidth="1"/>
    <col min="13206" max="13206" width="10" style="3" customWidth="1"/>
    <col min="13207" max="13207" width="8.7109375" style="3"/>
    <col min="13208" max="13208" width="11.140625" style="3" customWidth="1"/>
    <col min="13209" max="13209" width="10.28515625" style="3" customWidth="1"/>
    <col min="13210" max="13210" width="8.7109375" style="3"/>
    <col min="13211" max="13211" width="10.7109375" style="3" customWidth="1"/>
    <col min="13212" max="13212" width="10" style="3" customWidth="1"/>
    <col min="13213" max="13213" width="8.7109375" style="3"/>
    <col min="13214" max="13214" width="10.28515625" style="3" customWidth="1"/>
    <col min="13215" max="13215" width="10.140625" style="3" customWidth="1"/>
    <col min="13216" max="13216" width="10.7109375" style="3" customWidth="1"/>
    <col min="13217" max="13217" width="7" style="3" customWidth="1"/>
    <col min="13218" max="13218" width="14.28515625" style="3" customWidth="1"/>
    <col min="13219" max="13219" width="6.7109375" style="3" customWidth="1"/>
    <col min="13220" max="13220" width="12.140625" style="3" customWidth="1"/>
    <col min="13221" max="13233" width="8.7109375" style="3"/>
    <col min="13234" max="13234" width="13.7109375" style="3" customWidth="1"/>
    <col min="13235" max="13456" width="8.7109375" style="3"/>
    <col min="13457" max="13457" width="7.7109375" style="3" customWidth="1"/>
    <col min="13458" max="13458" width="8.7109375" style="3"/>
    <col min="13459" max="13459" width="9.85546875" style="3" customWidth="1"/>
    <col min="13460" max="13460" width="8.7109375" style="3"/>
    <col min="13461" max="13461" width="10.7109375" style="3" customWidth="1"/>
    <col min="13462" max="13462" width="10" style="3" customWidth="1"/>
    <col min="13463" max="13463" width="8.7109375" style="3"/>
    <col min="13464" max="13464" width="11.140625" style="3" customWidth="1"/>
    <col min="13465" max="13465" width="10.28515625" style="3" customWidth="1"/>
    <col min="13466" max="13466" width="8.7109375" style="3"/>
    <col min="13467" max="13467" width="10.7109375" style="3" customWidth="1"/>
    <col min="13468" max="13468" width="10" style="3" customWidth="1"/>
    <col min="13469" max="13469" width="8.7109375" style="3"/>
    <col min="13470" max="13470" width="10.28515625" style="3" customWidth="1"/>
    <col min="13471" max="13471" width="10.140625" style="3" customWidth="1"/>
    <col min="13472" max="13472" width="10.7109375" style="3" customWidth="1"/>
    <col min="13473" max="13473" width="7" style="3" customWidth="1"/>
    <col min="13474" max="13474" width="14.28515625" style="3" customWidth="1"/>
    <col min="13475" max="13475" width="6.7109375" style="3" customWidth="1"/>
    <col min="13476" max="13476" width="12.140625" style="3" customWidth="1"/>
    <col min="13477" max="13489" width="8.7109375" style="3"/>
    <col min="13490" max="13490" width="13.7109375" style="3" customWidth="1"/>
    <col min="13491" max="13712" width="8.7109375" style="3"/>
    <col min="13713" max="13713" width="7.7109375" style="3" customWidth="1"/>
    <col min="13714" max="13714" width="8.7109375" style="3"/>
    <col min="13715" max="13715" width="9.85546875" style="3" customWidth="1"/>
    <col min="13716" max="13716" width="8.7109375" style="3"/>
    <col min="13717" max="13717" width="10.7109375" style="3" customWidth="1"/>
    <col min="13718" max="13718" width="10" style="3" customWidth="1"/>
    <col min="13719" max="13719" width="8.7109375" style="3"/>
    <col min="13720" max="13720" width="11.140625" style="3" customWidth="1"/>
    <col min="13721" max="13721" width="10.28515625" style="3" customWidth="1"/>
    <col min="13722" max="13722" width="8.7109375" style="3"/>
    <col min="13723" max="13723" width="10.7109375" style="3" customWidth="1"/>
    <col min="13724" max="13724" width="10" style="3" customWidth="1"/>
    <col min="13725" max="13725" width="8.7109375" style="3"/>
    <col min="13726" max="13726" width="10.28515625" style="3" customWidth="1"/>
    <col min="13727" max="13727" width="10.140625" style="3" customWidth="1"/>
    <col min="13728" max="13728" width="10.7109375" style="3" customWidth="1"/>
    <col min="13729" max="13729" width="7" style="3" customWidth="1"/>
    <col min="13730" max="13730" width="14.28515625" style="3" customWidth="1"/>
    <col min="13731" max="13731" width="6.7109375" style="3" customWidth="1"/>
    <col min="13732" max="13732" width="12.140625" style="3" customWidth="1"/>
    <col min="13733" max="13745" width="8.7109375" style="3"/>
    <col min="13746" max="13746" width="13.7109375" style="3" customWidth="1"/>
    <col min="13747" max="13968" width="8.7109375" style="3"/>
    <col min="13969" max="13969" width="7.7109375" style="3" customWidth="1"/>
    <col min="13970" max="13970" width="8.7109375" style="3"/>
    <col min="13971" max="13971" width="9.85546875" style="3" customWidth="1"/>
    <col min="13972" max="13972" width="8.7109375" style="3"/>
    <col min="13973" max="13973" width="10.7109375" style="3" customWidth="1"/>
    <col min="13974" max="13974" width="10" style="3" customWidth="1"/>
    <col min="13975" max="13975" width="8.7109375" style="3"/>
    <col min="13976" max="13976" width="11.140625" style="3" customWidth="1"/>
    <col min="13977" max="13977" width="10.28515625" style="3" customWidth="1"/>
    <col min="13978" max="13978" width="8.7109375" style="3"/>
    <col min="13979" max="13979" width="10.7109375" style="3" customWidth="1"/>
    <col min="13980" max="13980" width="10" style="3" customWidth="1"/>
    <col min="13981" max="13981" width="8.7109375" style="3"/>
    <col min="13982" max="13982" width="10.28515625" style="3" customWidth="1"/>
    <col min="13983" max="13983" width="10.140625" style="3" customWidth="1"/>
    <col min="13984" max="13984" width="10.7109375" style="3" customWidth="1"/>
    <col min="13985" max="13985" width="7" style="3" customWidth="1"/>
    <col min="13986" max="13986" width="14.28515625" style="3" customWidth="1"/>
    <col min="13987" max="13987" width="6.7109375" style="3" customWidth="1"/>
    <col min="13988" max="13988" width="12.140625" style="3" customWidth="1"/>
    <col min="13989" max="14001" width="8.7109375" style="3"/>
    <col min="14002" max="14002" width="13.7109375" style="3" customWidth="1"/>
    <col min="14003" max="14224" width="8.7109375" style="3"/>
    <col min="14225" max="14225" width="7.7109375" style="3" customWidth="1"/>
    <col min="14226" max="14226" width="8.7109375" style="3"/>
    <col min="14227" max="14227" width="9.85546875" style="3" customWidth="1"/>
    <col min="14228" max="14228" width="8.7109375" style="3"/>
    <col min="14229" max="14229" width="10.7109375" style="3" customWidth="1"/>
    <col min="14230" max="14230" width="10" style="3" customWidth="1"/>
    <col min="14231" max="14231" width="8.7109375" style="3"/>
    <col min="14232" max="14232" width="11.140625" style="3" customWidth="1"/>
    <col min="14233" max="14233" width="10.28515625" style="3" customWidth="1"/>
    <col min="14234" max="14234" width="8.7109375" style="3"/>
    <col min="14235" max="14235" width="10.7109375" style="3" customWidth="1"/>
    <col min="14236" max="14236" width="10" style="3" customWidth="1"/>
    <col min="14237" max="14237" width="8.7109375" style="3"/>
    <col min="14238" max="14238" width="10.28515625" style="3" customWidth="1"/>
    <col min="14239" max="14239" width="10.140625" style="3" customWidth="1"/>
    <col min="14240" max="14240" width="10.7109375" style="3" customWidth="1"/>
    <col min="14241" max="14241" width="7" style="3" customWidth="1"/>
    <col min="14242" max="14242" width="14.28515625" style="3" customWidth="1"/>
    <col min="14243" max="14243" width="6.7109375" style="3" customWidth="1"/>
    <col min="14244" max="14244" width="12.140625" style="3" customWidth="1"/>
    <col min="14245" max="14257" width="8.7109375" style="3"/>
    <col min="14258" max="14258" width="13.7109375" style="3" customWidth="1"/>
    <col min="14259" max="14480" width="8.7109375" style="3"/>
    <col min="14481" max="14481" width="7.7109375" style="3" customWidth="1"/>
    <col min="14482" max="14482" width="8.7109375" style="3"/>
    <col min="14483" max="14483" width="9.85546875" style="3" customWidth="1"/>
    <col min="14484" max="14484" width="8.7109375" style="3"/>
    <col min="14485" max="14485" width="10.7109375" style="3" customWidth="1"/>
    <col min="14486" max="14486" width="10" style="3" customWidth="1"/>
    <col min="14487" max="14487" width="8.7109375" style="3"/>
    <col min="14488" max="14488" width="11.140625" style="3" customWidth="1"/>
    <col min="14489" max="14489" width="10.28515625" style="3" customWidth="1"/>
    <col min="14490" max="14490" width="8.7109375" style="3"/>
    <col min="14491" max="14491" width="10.7109375" style="3" customWidth="1"/>
    <col min="14492" max="14492" width="10" style="3" customWidth="1"/>
    <col min="14493" max="14493" width="8.7109375" style="3"/>
    <col min="14494" max="14494" width="10.28515625" style="3" customWidth="1"/>
    <col min="14495" max="14495" width="10.140625" style="3" customWidth="1"/>
    <col min="14496" max="14496" width="10.7109375" style="3" customWidth="1"/>
    <col min="14497" max="14497" width="7" style="3" customWidth="1"/>
    <col min="14498" max="14498" width="14.28515625" style="3" customWidth="1"/>
    <col min="14499" max="14499" width="6.7109375" style="3" customWidth="1"/>
    <col min="14500" max="14500" width="12.140625" style="3" customWidth="1"/>
    <col min="14501" max="14513" width="8.7109375" style="3"/>
    <col min="14514" max="14514" width="13.7109375" style="3" customWidth="1"/>
    <col min="14515" max="14736" width="8.7109375" style="3"/>
    <col min="14737" max="14737" width="7.7109375" style="3" customWidth="1"/>
    <col min="14738" max="14738" width="8.7109375" style="3"/>
    <col min="14739" max="14739" width="9.85546875" style="3" customWidth="1"/>
    <col min="14740" max="14740" width="8.7109375" style="3"/>
    <col min="14741" max="14741" width="10.7109375" style="3" customWidth="1"/>
    <col min="14742" max="14742" width="10" style="3" customWidth="1"/>
    <col min="14743" max="14743" width="8.7109375" style="3"/>
    <col min="14744" max="14744" width="11.140625" style="3" customWidth="1"/>
    <col min="14745" max="14745" width="10.28515625" style="3" customWidth="1"/>
    <col min="14746" max="14746" width="8.7109375" style="3"/>
    <col min="14747" max="14747" width="10.7109375" style="3" customWidth="1"/>
    <col min="14748" max="14748" width="10" style="3" customWidth="1"/>
    <col min="14749" max="14749" width="8.7109375" style="3"/>
    <col min="14750" max="14750" width="10.28515625" style="3" customWidth="1"/>
    <col min="14751" max="14751" width="10.140625" style="3" customWidth="1"/>
    <col min="14752" max="14752" width="10.7109375" style="3" customWidth="1"/>
    <col min="14753" max="14753" width="7" style="3" customWidth="1"/>
    <col min="14754" max="14754" width="14.28515625" style="3" customWidth="1"/>
    <col min="14755" max="14755" width="6.7109375" style="3" customWidth="1"/>
    <col min="14756" max="14756" width="12.140625" style="3" customWidth="1"/>
    <col min="14757" max="14769" width="8.7109375" style="3"/>
    <col min="14770" max="14770" width="13.7109375" style="3" customWidth="1"/>
    <col min="14771" max="14992" width="8.7109375" style="3"/>
    <col min="14993" max="14993" width="7.7109375" style="3" customWidth="1"/>
    <col min="14994" max="14994" width="8.7109375" style="3"/>
    <col min="14995" max="14995" width="9.85546875" style="3" customWidth="1"/>
    <col min="14996" max="14996" width="8.7109375" style="3"/>
    <col min="14997" max="14997" width="10.7109375" style="3" customWidth="1"/>
    <col min="14998" max="14998" width="10" style="3" customWidth="1"/>
    <col min="14999" max="14999" width="8.7109375" style="3"/>
    <col min="15000" max="15000" width="11.140625" style="3" customWidth="1"/>
    <col min="15001" max="15001" width="10.28515625" style="3" customWidth="1"/>
    <col min="15002" max="15002" width="8.7109375" style="3"/>
    <col min="15003" max="15003" width="10.7109375" style="3" customWidth="1"/>
    <col min="15004" max="15004" width="10" style="3" customWidth="1"/>
    <col min="15005" max="15005" width="8.7109375" style="3"/>
    <col min="15006" max="15006" width="10.28515625" style="3" customWidth="1"/>
    <col min="15007" max="15007" width="10.140625" style="3" customWidth="1"/>
    <col min="15008" max="15008" width="10.7109375" style="3" customWidth="1"/>
    <col min="15009" max="15009" width="7" style="3" customWidth="1"/>
    <col min="15010" max="15010" width="14.28515625" style="3" customWidth="1"/>
    <col min="15011" max="15011" width="6.7109375" style="3" customWidth="1"/>
    <col min="15012" max="15012" width="12.140625" style="3" customWidth="1"/>
    <col min="15013" max="15025" width="8.7109375" style="3"/>
    <col min="15026" max="15026" width="13.7109375" style="3" customWidth="1"/>
    <col min="15027" max="15248" width="8.7109375" style="3"/>
    <col min="15249" max="15249" width="7.7109375" style="3" customWidth="1"/>
    <col min="15250" max="15250" width="8.7109375" style="3"/>
    <col min="15251" max="15251" width="9.85546875" style="3" customWidth="1"/>
    <col min="15252" max="15252" width="8.7109375" style="3"/>
    <col min="15253" max="15253" width="10.7109375" style="3" customWidth="1"/>
    <col min="15254" max="15254" width="10" style="3" customWidth="1"/>
    <col min="15255" max="15255" width="8.7109375" style="3"/>
    <col min="15256" max="15256" width="11.140625" style="3" customWidth="1"/>
    <col min="15257" max="15257" width="10.28515625" style="3" customWidth="1"/>
    <col min="15258" max="15258" width="8.7109375" style="3"/>
    <col min="15259" max="15259" width="10.7109375" style="3" customWidth="1"/>
    <col min="15260" max="15260" width="10" style="3" customWidth="1"/>
    <col min="15261" max="15261" width="8.7109375" style="3"/>
    <col min="15262" max="15262" width="10.28515625" style="3" customWidth="1"/>
    <col min="15263" max="15263" width="10.140625" style="3" customWidth="1"/>
    <col min="15264" max="15264" width="10.7109375" style="3" customWidth="1"/>
    <col min="15265" max="15265" width="7" style="3" customWidth="1"/>
    <col min="15266" max="15266" width="14.28515625" style="3" customWidth="1"/>
    <col min="15267" max="15267" width="6.7109375" style="3" customWidth="1"/>
    <col min="15268" max="15268" width="12.140625" style="3" customWidth="1"/>
    <col min="15269" max="15281" width="8.7109375" style="3"/>
    <col min="15282" max="15282" width="13.7109375" style="3" customWidth="1"/>
    <col min="15283" max="15504" width="8.7109375" style="3"/>
    <col min="15505" max="15505" width="7.7109375" style="3" customWidth="1"/>
    <col min="15506" max="15506" width="8.7109375" style="3"/>
    <col min="15507" max="15507" width="9.85546875" style="3" customWidth="1"/>
    <col min="15508" max="15508" width="8.7109375" style="3"/>
    <col min="15509" max="15509" width="10.7109375" style="3" customWidth="1"/>
    <col min="15510" max="15510" width="10" style="3" customWidth="1"/>
    <col min="15511" max="15511" width="8.7109375" style="3"/>
    <col min="15512" max="15512" width="11.140625" style="3" customWidth="1"/>
    <col min="15513" max="15513" width="10.28515625" style="3" customWidth="1"/>
    <col min="15514" max="15514" width="8.7109375" style="3"/>
    <col min="15515" max="15515" width="10.7109375" style="3" customWidth="1"/>
    <col min="15516" max="15516" width="10" style="3" customWidth="1"/>
    <col min="15517" max="15517" width="8.7109375" style="3"/>
    <col min="15518" max="15518" width="10.28515625" style="3" customWidth="1"/>
    <col min="15519" max="15519" width="10.140625" style="3" customWidth="1"/>
    <col min="15520" max="15520" width="10.7109375" style="3" customWidth="1"/>
    <col min="15521" max="15521" width="7" style="3" customWidth="1"/>
    <col min="15522" max="15522" width="14.28515625" style="3" customWidth="1"/>
    <col min="15523" max="15523" width="6.7109375" style="3" customWidth="1"/>
    <col min="15524" max="15524" width="12.140625" style="3" customWidth="1"/>
    <col min="15525" max="15537" width="8.7109375" style="3"/>
    <col min="15538" max="15538" width="13.7109375" style="3" customWidth="1"/>
    <col min="15539" max="15760" width="8.7109375" style="3"/>
    <col min="15761" max="15761" width="7.7109375" style="3" customWidth="1"/>
    <col min="15762" max="15762" width="8.7109375" style="3"/>
    <col min="15763" max="15763" width="9.85546875" style="3" customWidth="1"/>
    <col min="15764" max="15764" width="8.7109375" style="3"/>
    <col min="15765" max="15765" width="10.7109375" style="3" customWidth="1"/>
    <col min="15766" max="15766" width="10" style="3" customWidth="1"/>
    <col min="15767" max="15767" width="8.7109375" style="3"/>
    <col min="15768" max="15768" width="11.140625" style="3" customWidth="1"/>
    <col min="15769" max="15769" width="10.28515625" style="3" customWidth="1"/>
    <col min="15770" max="15770" width="8.7109375" style="3"/>
    <col min="15771" max="15771" width="10.7109375" style="3" customWidth="1"/>
    <col min="15772" max="15772" width="10" style="3" customWidth="1"/>
    <col min="15773" max="15773" width="8.7109375" style="3"/>
    <col min="15774" max="15774" width="10.28515625" style="3" customWidth="1"/>
    <col min="15775" max="15775" width="10.140625" style="3" customWidth="1"/>
    <col min="15776" max="15776" width="10.7109375" style="3" customWidth="1"/>
    <col min="15777" max="15777" width="7" style="3" customWidth="1"/>
    <col min="15778" max="15778" width="14.28515625" style="3" customWidth="1"/>
    <col min="15779" max="15779" width="6.7109375" style="3" customWidth="1"/>
    <col min="15780" max="15780" width="12.140625" style="3" customWidth="1"/>
    <col min="15781" max="15793" width="8.7109375" style="3"/>
    <col min="15794" max="15794" width="13.7109375" style="3" customWidth="1"/>
    <col min="15795" max="16016" width="8.7109375" style="3"/>
    <col min="16017" max="16017" width="7.7109375" style="3" customWidth="1"/>
    <col min="16018" max="16018" width="8.7109375" style="3"/>
    <col min="16019" max="16019" width="9.85546875" style="3" customWidth="1"/>
    <col min="16020" max="16020" width="8.7109375" style="3"/>
    <col min="16021" max="16021" width="10.7109375" style="3" customWidth="1"/>
    <col min="16022" max="16022" width="10" style="3" customWidth="1"/>
    <col min="16023" max="16023" width="8.7109375" style="3"/>
    <col min="16024" max="16024" width="11.140625" style="3" customWidth="1"/>
    <col min="16025" max="16025" width="10.28515625" style="3" customWidth="1"/>
    <col min="16026" max="16026" width="8.7109375" style="3"/>
    <col min="16027" max="16027" width="10.7109375" style="3" customWidth="1"/>
    <col min="16028" max="16028" width="10" style="3" customWidth="1"/>
    <col min="16029" max="16029" width="8.7109375" style="3"/>
    <col min="16030" max="16030" width="10.28515625" style="3" customWidth="1"/>
    <col min="16031" max="16031" width="10.140625" style="3" customWidth="1"/>
    <col min="16032" max="16032" width="10.7109375" style="3" customWidth="1"/>
    <col min="16033" max="16033" width="7" style="3" customWidth="1"/>
    <col min="16034" max="16034" width="14.28515625" style="3" customWidth="1"/>
    <col min="16035" max="16035" width="6.7109375" style="3" customWidth="1"/>
    <col min="16036" max="16036" width="12.140625" style="3" customWidth="1"/>
    <col min="16037" max="16049" width="8.7109375" style="3"/>
    <col min="16050" max="16050" width="13.7109375" style="3" customWidth="1"/>
    <col min="16051" max="16272" width="8.7109375" style="3"/>
    <col min="16273" max="16384" width="9.140625" style="3" customWidth="1"/>
  </cols>
  <sheetData>
    <row r="1" spans="1:19" ht="21.6" customHeight="1" x14ac:dyDescent="0.2">
      <c r="A1" s="399" t="s">
        <v>192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</row>
    <row r="2" spans="1:19" ht="20.100000000000001" customHeight="1" x14ac:dyDescent="0.2">
      <c r="A2" s="400" t="s">
        <v>193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19" ht="15.75" thickBot="1" x14ac:dyDescent="0.25">
      <c r="A3" s="401"/>
      <c r="B3" s="401"/>
      <c r="C3" s="401"/>
      <c r="D3" s="401"/>
      <c r="E3" s="22" t="s">
        <v>153</v>
      </c>
      <c r="F3" s="105"/>
      <c r="G3" s="106"/>
      <c r="H3" s="106"/>
      <c r="I3" s="106"/>
      <c r="J3" s="106"/>
      <c r="K3" s="106"/>
      <c r="L3" s="106"/>
      <c r="M3" s="106"/>
      <c r="N3" s="402" t="s">
        <v>154</v>
      </c>
      <c r="O3" s="402"/>
      <c r="P3" s="403"/>
      <c r="Q3" s="403"/>
      <c r="R3" s="403"/>
      <c r="S3" s="403"/>
    </row>
    <row r="4" spans="1:19" ht="22.5" customHeight="1" x14ac:dyDescent="0.2">
      <c r="A4" s="404" t="s">
        <v>21</v>
      </c>
      <c r="B4" s="407" t="s">
        <v>78</v>
      </c>
      <c r="C4" s="410" t="s">
        <v>155</v>
      </c>
      <c r="D4" s="413" t="s">
        <v>179</v>
      </c>
      <c r="E4" s="413"/>
      <c r="F4" s="413"/>
      <c r="G4" s="413"/>
      <c r="H4" s="413"/>
      <c r="I4" s="413"/>
      <c r="J4" s="413"/>
      <c r="K4" s="413"/>
      <c r="L4" s="413"/>
      <c r="M4" s="413" t="s">
        <v>180</v>
      </c>
      <c r="N4" s="413"/>
      <c r="O4" s="413"/>
      <c r="P4" s="387" t="s">
        <v>156</v>
      </c>
      <c r="Q4" s="389" t="s">
        <v>157</v>
      </c>
      <c r="R4" s="428" t="s">
        <v>86</v>
      </c>
      <c r="S4" s="431" t="s">
        <v>158</v>
      </c>
    </row>
    <row r="5" spans="1:19" ht="22.5" customHeight="1" x14ac:dyDescent="0.2">
      <c r="A5" s="405"/>
      <c r="B5" s="408"/>
      <c r="C5" s="411"/>
      <c r="D5" s="398" t="s">
        <v>182</v>
      </c>
      <c r="E5" s="398"/>
      <c r="F5" s="398"/>
      <c r="G5" s="388" t="s">
        <v>183</v>
      </c>
      <c r="H5" s="388"/>
      <c r="I5" s="388"/>
      <c r="J5" s="398" t="s">
        <v>181</v>
      </c>
      <c r="K5" s="398"/>
      <c r="L5" s="398"/>
      <c r="M5" s="398"/>
      <c r="N5" s="398"/>
      <c r="O5" s="398"/>
      <c r="P5" s="388"/>
      <c r="Q5" s="390"/>
      <c r="R5" s="429"/>
      <c r="S5" s="432"/>
    </row>
    <row r="6" spans="1:19" ht="22.5" customHeight="1" x14ac:dyDescent="0.2">
      <c r="A6" s="405"/>
      <c r="B6" s="408"/>
      <c r="C6" s="411"/>
      <c r="D6" s="126" t="s">
        <v>159</v>
      </c>
      <c r="E6" s="126" t="s">
        <v>160</v>
      </c>
      <c r="F6" s="126" t="s">
        <v>161</v>
      </c>
      <c r="G6" s="126" t="s">
        <v>159</v>
      </c>
      <c r="H6" s="126" t="s">
        <v>160</v>
      </c>
      <c r="I6" s="126" t="s">
        <v>162</v>
      </c>
      <c r="J6" s="126" t="s">
        <v>163</v>
      </c>
      <c r="K6" s="126" t="s">
        <v>160</v>
      </c>
      <c r="L6" s="126" t="s">
        <v>162</v>
      </c>
      <c r="M6" s="126" t="s">
        <v>159</v>
      </c>
      <c r="N6" s="126" t="s">
        <v>164</v>
      </c>
      <c r="O6" s="126" t="s">
        <v>162</v>
      </c>
      <c r="P6" s="388"/>
      <c r="Q6" s="390"/>
      <c r="R6" s="429"/>
      <c r="S6" s="432"/>
    </row>
    <row r="7" spans="1:19" ht="22.5" customHeight="1" thickBot="1" x14ac:dyDescent="0.25">
      <c r="A7" s="406"/>
      <c r="B7" s="409"/>
      <c r="C7" s="412"/>
      <c r="D7" s="127" t="s">
        <v>146</v>
      </c>
      <c r="E7" s="127" t="s">
        <v>149</v>
      </c>
      <c r="F7" s="127" t="s">
        <v>75</v>
      </c>
      <c r="G7" s="127" t="s">
        <v>146</v>
      </c>
      <c r="H7" s="127" t="s">
        <v>149</v>
      </c>
      <c r="I7" s="127" t="s">
        <v>75</v>
      </c>
      <c r="J7" s="127" t="s">
        <v>146</v>
      </c>
      <c r="K7" s="127" t="s">
        <v>149</v>
      </c>
      <c r="L7" s="127" t="s">
        <v>75</v>
      </c>
      <c r="M7" s="127" t="s">
        <v>146</v>
      </c>
      <c r="N7" s="127" t="s">
        <v>149</v>
      </c>
      <c r="O7" s="127" t="s">
        <v>75</v>
      </c>
      <c r="P7" s="128" t="s">
        <v>75</v>
      </c>
      <c r="Q7" s="391"/>
      <c r="R7" s="430"/>
      <c r="S7" s="433"/>
    </row>
    <row r="8" spans="1:19" ht="19.5" customHeight="1" x14ac:dyDescent="0.2">
      <c r="A8" s="373" t="s">
        <v>38</v>
      </c>
      <c r="B8" s="376" t="s">
        <v>95</v>
      </c>
      <c r="C8" s="115" t="s">
        <v>141</v>
      </c>
      <c r="D8" s="116">
        <v>963132</v>
      </c>
      <c r="E8" s="116">
        <v>174600</v>
      </c>
      <c r="F8" s="116">
        <v>1137732</v>
      </c>
      <c r="G8" s="116">
        <v>112800</v>
      </c>
      <c r="H8" s="116">
        <v>0</v>
      </c>
      <c r="I8" s="116">
        <v>112800</v>
      </c>
      <c r="J8" s="116">
        <v>1075932</v>
      </c>
      <c r="K8" s="116">
        <v>174600</v>
      </c>
      <c r="L8" s="116">
        <v>1250532</v>
      </c>
      <c r="M8" s="116">
        <v>16628</v>
      </c>
      <c r="N8" s="116">
        <v>3700</v>
      </c>
      <c r="O8" s="116">
        <v>20328</v>
      </c>
      <c r="P8" s="116">
        <v>1270860</v>
      </c>
      <c r="Q8" s="115" t="s">
        <v>144</v>
      </c>
      <c r="R8" s="379" t="s">
        <v>96</v>
      </c>
      <c r="S8" s="426" t="s">
        <v>39</v>
      </c>
    </row>
    <row r="9" spans="1:19" ht="19.5" customHeight="1" x14ac:dyDescent="0.2">
      <c r="A9" s="374"/>
      <c r="B9" s="377"/>
      <c r="C9" s="89" t="s">
        <v>134</v>
      </c>
      <c r="D9" s="108">
        <v>0</v>
      </c>
      <c r="E9" s="108">
        <v>13200</v>
      </c>
      <c r="F9" s="108">
        <v>13200</v>
      </c>
      <c r="G9" s="108">
        <v>0</v>
      </c>
      <c r="H9" s="108">
        <v>0</v>
      </c>
      <c r="I9" s="108">
        <v>0</v>
      </c>
      <c r="J9" s="108">
        <v>0</v>
      </c>
      <c r="K9" s="108">
        <v>13200</v>
      </c>
      <c r="L9" s="108">
        <v>13200</v>
      </c>
      <c r="M9" s="108">
        <v>0</v>
      </c>
      <c r="N9" s="108">
        <v>200</v>
      </c>
      <c r="O9" s="108">
        <v>200</v>
      </c>
      <c r="P9" s="108">
        <v>13400</v>
      </c>
      <c r="Q9" s="89" t="s">
        <v>135</v>
      </c>
      <c r="R9" s="380"/>
      <c r="S9" s="427"/>
    </row>
    <row r="10" spans="1:19" ht="19.5" customHeight="1" thickBot="1" x14ac:dyDescent="0.25">
      <c r="A10" s="374"/>
      <c r="B10" s="378"/>
      <c r="C10" s="120" t="s">
        <v>74</v>
      </c>
      <c r="D10" s="121">
        <f>SUM(D8:D9)</f>
        <v>963132</v>
      </c>
      <c r="E10" s="121">
        <f t="shared" ref="E10:P10" si="0">SUM(E8:E9)</f>
        <v>187800</v>
      </c>
      <c r="F10" s="121">
        <f t="shared" si="0"/>
        <v>1150932</v>
      </c>
      <c r="G10" s="121">
        <f t="shared" si="0"/>
        <v>112800</v>
      </c>
      <c r="H10" s="121">
        <f t="shared" si="0"/>
        <v>0</v>
      </c>
      <c r="I10" s="121">
        <f t="shared" si="0"/>
        <v>112800</v>
      </c>
      <c r="J10" s="121">
        <f t="shared" si="0"/>
        <v>1075932</v>
      </c>
      <c r="K10" s="121">
        <f t="shared" si="0"/>
        <v>187800</v>
      </c>
      <c r="L10" s="121">
        <f t="shared" si="0"/>
        <v>1263732</v>
      </c>
      <c r="M10" s="121">
        <f t="shared" si="0"/>
        <v>16628</v>
      </c>
      <c r="N10" s="121">
        <f t="shared" si="0"/>
        <v>3900</v>
      </c>
      <c r="O10" s="121">
        <f t="shared" si="0"/>
        <v>20528</v>
      </c>
      <c r="P10" s="121">
        <f t="shared" si="0"/>
        <v>1284260</v>
      </c>
      <c r="Q10" s="120" t="s">
        <v>75</v>
      </c>
      <c r="R10" s="381"/>
      <c r="S10" s="427"/>
    </row>
    <row r="11" spans="1:19" ht="19.5" customHeight="1" x14ac:dyDescent="0.2">
      <c r="A11" s="374"/>
      <c r="B11" s="376" t="s">
        <v>98</v>
      </c>
      <c r="C11" s="115" t="s">
        <v>141</v>
      </c>
      <c r="D11" s="116">
        <v>50400</v>
      </c>
      <c r="E11" s="116">
        <v>50400</v>
      </c>
      <c r="F11" s="116">
        <v>100800</v>
      </c>
      <c r="G11" s="116">
        <v>60000</v>
      </c>
      <c r="H11" s="116">
        <v>0</v>
      </c>
      <c r="I11" s="116">
        <v>60000</v>
      </c>
      <c r="J11" s="116">
        <v>110400</v>
      </c>
      <c r="K11" s="116">
        <v>50400</v>
      </c>
      <c r="L11" s="116">
        <v>160800</v>
      </c>
      <c r="M11" s="116">
        <v>1900</v>
      </c>
      <c r="N11" s="116">
        <v>1400</v>
      </c>
      <c r="O11" s="116">
        <v>3300</v>
      </c>
      <c r="P11" s="116">
        <v>164100</v>
      </c>
      <c r="Q11" s="115" t="s">
        <v>144</v>
      </c>
      <c r="R11" s="379" t="s">
        <v>99</v>
      </c>
      <c r="S11" s="427"/>
    </row>
    <row r="12" spans="1:19" ht="19.5" customHeight="1" x14ac:dyDescent="0.2">
      <c r="A12" s="374"/>
      <c r="B12" s="377"/>
      <c r="C12" s="89" t="s">
        <v>134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89" t="s">
        <v>135</v>
      </c>
      <c r="R12" s="380"/>
      <c r="S12" s="427"/>
    </row>
    <row r="13" spans="1:19" ht="19.5" customHeight="1" thickBot="1" x14ac:dyDescent="0.25">
      <c r="A13" s="374"/>
      <c r="B13" s="378"/>
      <c r="C13" s="120" t="s">
        <v>74</v>
      </c>
      <c r="D13" s="121">
        <f>SUM(D11:D12)</f>
        <v>50400</v>
      </c>
      <c r="E13" s="121">
        <f t="shared" ref="E13:P13" si="1">SUM(E11:E12)</f>
        <v>50400</v>
      </c>
      <c r="F13" s="121">
        <f t="shared" si="1"/>
        <v>100800</v>
      </c>
      <c r="G13" s="121">
        <f t="shared" si="1"/>
        <v>60000</v>
      </c>
      <c r="H13" s="121">
        <f t="shared" si="1"/>
        <v>0</v>
      </c>
      <c r="I13" s="121">
        <f t="shared" si="1"/>
        <v>60000</v>
      </c>
      <c r="J13" s="121">
        <f t="shared" si="1"/>
        <v>110400</v>
      </c>
      <c r="K13" s="121">
        <f t="shared" si="1"/>
        <v>50400</v>
      </c>
      <c r="L13" s="121">
        <f t="shared" si="1"/>
        <v>160800</v>
      </c>
      <c r="M13" s="121">
        <f t="shared" si="1"/>
        <v>1900</v>
      </c>
      <c r="N13" s="121">
        <f t="shared" si="1"/>
        <v>1400</v>
      </c>
      <c r="O13" s="121">
        <f t="shared" si="1"/>
        <v>3300</v>
      </c>
      <c r="P13" s="121">
        <f t="shared" si="1"/>
        <v>164100</v>
      </c>
      <c r="Q13" s="120" t="s">
        <v>75</v>
      </c>
      <c r="R13" s="381"/>
      <c r="S13" s="427"/>
    </row>
    <row r="14" spans="1:19" ht="19.5" customHeight="1" x14ac:dyDescent="0.2">
      <c r="A14" s="374"/>
      <c r="B14" s="376" t="s">
        <v>100</v>
      </c>
      <c r="C14" s="115" t="s">
        <v>141</v>
      </c>
      <c r="D14" s="116">
        <f>D8+D11</f>
        <v>1013532</v>
      </c>
      <c r="E14" s="116">
        <f t="shared" ref="E14:P14" si="2">E8+E11</f>
        <v>225000</v>
      </c>
      <c r="F14" s="116">
        <f t="shared" si="2"/>
        <v>1238532</v>
      </c>
      <c r="G14" s="116">
        <f t="shared" si="2"/>
        <v>172800</v>
      </c>
      <c r="H14" s="116">
        <f t="shared" si="2"/>
        <v>0</v>
      </c>
      <c r="I14" s="116">
        <f t="shared" si="2"/>
        <v>172800</v>
      </c>
      <c r="J14" s="116">
        <f t="shared" si="2"/>
        <v>1186332</v>
      </c>
      <c r="K14" s="116">
        <f t="shared" si="2"/>
        <v>225000</v>
      </c>
      <c r="L14" s="116">
        <f t="shared" si="2"/>
        <v>1411332</v>
      </c>
      <c r="M14" s="116">
        <f t="shared" si="2"/>
        <v>18528</v>
      </c>
      <c r="N14" s="116">
        <f t="shared" si="2"/>
        <v>5100</v>
      </c>
      <c r="O14" s="116">
        <f t="shared" si="2"/>
        <v>23628</v>
      </c>
      <c r="P14" s="116">
        <f t="shared" si="2"/>
        <v>1434960</v>
      </c>
      <c r="Q14" s="115" t="s">
        <v>144</v>
      </c>
      <c r="R14" s="379" t="s">
        <v>75</v>
      </c>
      <c r="S14" s="427"/>
    </row>
    <row r="15" spans="1:19" ht="19.5" customHeight="1" x14ac:dyDescent="0.2">
      <c r="A15" s="374"/>
      <c r="B15" s="377"/>
      <c r="C15" s="89" t="s">
        <v>134</v>
      </c>
      <c r="D15" s="108">
        <f>D9+D12</f>
        <v>0</v>
      </c>
      <c r="E15" s="108">
        <f t="shared" ref="E15:P15" si="3">E9+E12</f>
        <v>13200</v>
      </c>
      <c r="F15" s="108">
        <f t="shared" si="3"/>
        <v>13200</v>
      </c>
      <c r="G15" s="108">
        <f t="shared" si="3"/>
        <v>0</v>
      </c>
      <c r="H15" s="108">
        <f t="shared" si="3"/>
        <v>0</v>
      </c>
      <c r="I15" s="108">
        <f t="shared" si="3"/>
        <v>0</v>
      </c>
      <c r="J15" s="108">
        <f t="shared" si="3"/>
        <v>0</v>
      </c>
      <c r="K15" s="108">
        <f t="shared" si="3"/>
        <v>13200</v>
      </c>
      <c r="L15" s="108">
        <f t="shared" si="3"/>
        <v>13200</v>
      </c>
      <c r="M15" s="108">
        <f t="shared" si="3"/>
        <v>0</v>
      </c>
      <c r="N15" s="108">
        <f t="shared" si="3"/>
        <v>200</v>
      </c>
      <c r="O15" s="108">
        <f t="shared" si="3"/>
        <v>200</v>
      </c>
      <c r="P15" s="108">
        <f t="shared" si="3"/>
        <v>13400</v>
      </c>
      <c r="Q15" s="89" t="s">
        <v>135</v>
      </c>
      <c r="R15" s="380"/>
      <c r="S15" s="427"/>
    </row>
    <row r="16" spans="1:19" ht="19.5" customHeight="1" thickBot="1" x14ac:dyDescent="0.25">
      <c r="A16" s="375"/>
      <c r="B16" s="378"/>
      <c r="C16" s="120" t="s">
        <v>74</v>
      </c>
      <c r="D16" s="121">
        <f>SUM(D14:D15)</f>
        <v>1013532</v>
      </c>
      <c r="E16" s="121">
        <f t="shared" ref="E16:P16" si="4">SUM(E14:E15)</f>
        <v>238200</v>
      </c>
      <c r="F16" s="121">
        <f t="shared" si="4"/>
        <v>1251732</v>
      </c>
      <c r="G16" s="121">
        <f t="shared" si="4"/>
        <v>172800</v>
      </c>
      <c r="H16" s="121">
        <f t="shared" si="4"/>
        <v>0</v>
      </c>
      <c r="I16" s="121">
        <f t="shared" si="4"/>
        <v>172800</v>
      </c>
      <c r="J16" s="121">
        <f t="shared" si="4"/>
        <v>1186332</v>
      </c>
      <c r="K16" s="121">
        <f t="shared" si="4"/>
        <v>238200</v>
      </c>
      <c r="L16" s="121">
        <f t="shared" si="4"/>
        <v>1424532</v>
      </c>
      <c r="M16" s="121">
        <f t="shared" si="4"/>
        <v>18528</v>
      </c>
      <c r="N16" s="121">
        <f t="shared" si="4"/>
        <v>5300</v>
      </c>
      <c r="O16" s="121">
        <f t="shared" si="4"/>
        <v>23828</v>
      </c>
      <c r="P16" s="121">
        <f t="shared" si="4"/>
        <v>1448360</v>
      </c>
      <c r="Q16" s="120" t="s">
        <v>75</v>
      </c>
      <c r="R16" s="381"/>
      <c r="S16" s="427"/>
    </row>
    <row r="17" spans="1:20" ht="19.5" customHeight="1" x14ac:dyDescent="0.2">
      <c r="A17" s="417" t="s">
        <v>104</v>
      </c>
      <c r="B17" s="385" t="s">
        <v>95</v>
      </c>
      <c r="C17" s="88" t="s">
        <v>141</v>
      </c>
      <c r="D17" s="107">
        <v>188000</v>
      </c>
      <c r="E17" s="107">
        <v>7200</v>
      </c>
      <c r="F17" s="107">
        <v>195200</v>
      </c>
      <c r="G17" s="107">
        <v>22500</v>
      </c>
      <c r="H17" s="107">
        <v>0</v>
      </c>
      <c r="I17" s="107">
        <v>22500</v>
      </c>
      <c r="J17" s="107">
        <v>210500</v>
      </c>
      <c r="K17" s="107">
        <v>7200</v>
      </c>
      <c r="L17" s="107">
        <v>217700</v>
      </c>
      <c r="M17" s="107">
        <v>7700</v>
      </c>
      <c r="N17" s="107">
        <v>50</v>
      </c>
      <c r="O17" s="107">
        <v>7750</v>
      </c>
      <c r="P17" s="107">
        <v>225450</v>
      </c>
      <c r="Q17" s="88" t="s">
        <v>144</v>
      </c>
      <c r="R17" s="386" t="s">
        <v>96</v>
      </c>
      <c r="S17" s="383" t="s">
        <v>41</v>
      </c>
    </row>
    <row r="18" spans="1:20" ht="19.5" customHeight="1" x14ac:dyDescent="0.2">
      <c r="A18" s="374"/>
      <c r="B18" s="377"/>
      <c r="C18" s="89" t="s">
        <v>134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89" t="s">
        <v>135</v>
      </c>
      <c r="R18" s="380"/>
      <c r="S18" s="383"/>
    </row>
    <row r="19" spans="1:20" ht="19.5" customHeight="1" thickBot="1" x14ac:dyDescent="0.25">
      <c r="A19" s="374"/>
      <c r="B19" s="378"/>
      <c r="C19" s="120" t="s">
        <v>74</v>
      </c>
      <c r="D19" s="121">
        <f>SUM(D17:D18)</f>
        <v>188000</v>
      </c>
      <c r="E19" s="121">
        <f t="shared" ref="E19:P19" si="5">SUM(E17:E18)</f>
        <v>7200</v>
      </c>
      <c r="F19" s="121">
        <f t="shared" si="5"/>
        <v>195200</v>
      </c>
      <c r="G19" s="121">
        <f t="shared" si="5"/>
        <v>22500</v>
      </c>
      <c r="H19" s="121">
        <f t="shared" si="5"/>
        <v>0</v>
      </c>
      <c r="I19" s="121">
        <f t="shared" si="5"/>
        <v>22500</v>
      </c>
      <c r="J19" s="121">
        <f t="shared" si="5"/>
        <v>210500</v>
      </c>
      <c r="K19" s="121">
        <f t="shared" si="5"/>
        <v>7200</v>
      </c>
      <c r="L19" s="121">
        <f t="shared" si="5"/>
        <v>217700</v>
      </c>
      <c r="M19" s="121">
        <f t="shared" si="5"/>
        <v>7700</v>
      </c>
      <c r="N19" s="121">
        <f t="shared" si="5"/>
        <v>50</v>
      </c>
      <c r="O19" s="121">
        <f t="shared" si="5"/>
        <v>7750</v>
      </c>
      <c r="P19" s="121">
        <f t="shared" si="5"/>
        <v>225450</v>
      </c>
      <c r="Q19" s="120" t="s">
        <v>75</v>
      </c>
      <c r="R19" s="381"/>
      <c r="S19" s="383"/>
    </row>
    <row r="20" spans="1:20" ht="19.5" customHeight="1" x14ac:dyDescent="0.2">
      <c r="A20" s="374"/>
      <c r="B20" s="376" t="s">
        <v>98</v>
      </c>
      <c r="C20" s="115" t="s">
        <v>141</v>
      </c>
      <c r="D20" s="116">
        <v>37812</v>
      </c>
      <c r="E20" s="116">
        <v>7152</v>
      </c>
      <c r="F20" s="116">
        <v>44964</v>
      </c>
      <c r="G20" s="116">
        <v>0</v>
      </c>
      <c r="H20" s="116">
        <v>0</v>
      </c>
      <c r="I20" s="116">
        <v>0</v>
      </c>
      <c r="J20" s="116">
        <v>37812</v>
      </c>
      <c r="K20" s="116">
        <v>7152</v>
      </c>
      <c r="L20" s="116">
        <v>44964</v>
      </c>
      <c r="M20" s="116">
        <v>0</v>
      </c>
      <c r="N20" s="116">
        <v>0</v>
      </c>
      <c r="O20" s="116">
        <v>0</v>
      </c>
      <c r="P20" s="116">
        <v>44964</v>
      </c>
      <c r="Q20" s="115" t="s">
        <v>144</v>
      </c>
      <c r="R20" s="379" t="s">
        <v>99</v>
      </c>
      <c r="S20" s="383"/>
    </row>
    <row r="21" spans="1:20" ht="19.5" customHeight="1" x14ac:dyDescent="0.2">
      <c r="A21" s="374"/>
      <c r="B21" s="377"/>
      <c r="C21" s="89" t="s">
        <v>134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89" t="s">
        <v>135</v>
      </c>
      <c r="R21" s="380"/>
      <c r="S21" s="383"/>
    </row>
    <row r="22" spans="1:20" ht="19.5" customHeight="1" thickBot="1" x14ac:dyDescent="0.25">
      <c r="A22" s="374"/>
      <c r="B22" s="378"/>
      <c r="C22" s="120" t="s">
        <v>74</v>
      </c>
      <c r="D22" s="121">
        <f>SUM(D20:D21)</f>
        <v>37812</v>
      </c>
      <c r="E22" s="121">
        <f t="shared" ref="E22:P22" si="6">SUM(E20:E21)</f>
        <v>7152</v>
      </c>
      <c r="F22" s="121">
        <f t="shared" si="6"/>
        <v>44964</v>
      </c>
      <c r="G22" s="121">
        <f t="shared" si="6"/>
        <v>0</v>
      </c>
      <c r="H22" s="121">
        <f t="shared" si="6"/>
        <v>0</v>
      </c>
      <c r="I22" s="121">
        <f t="shared" si="6"/>
        <v>0</v>
      </c>
      <c r="J22" s="121">
        <f t="shared" si="6"/>
        <v>37812</v>
      </c>
      <c r="K22" s="121">
        <f t="shared" si="6"/>
        <v>7152</v>
      </c>
      <c r="L22" s="121">
        <f t="shared" si="6"/>
        <v>44964</v>
      </c>
      <c r="M22" s="121">
        <f t="shared" si="6"/>
        <v>0</v>
      </c>
      <c r="N22" s="121">
        <f t="shared" si="6"/>
        <v>0</v>
      </c>
      <c r="O22" s="121">
        <f t="shared" si="6"/>
        <v>0</v>
      </c>
      <c r="P22" s="121">
        <f t="shared" si="6"/>
        <v>44964</v>
      </c>
      <c r="Q22" s="120" t="s">
        <v>75</v>
      </c>
      <c r="R22" s="381"/>
      <c r="S22" s="383"/>
    </row>
    <row r="23" spans="1:20" ht="19.5" customHeight="1" x14ac:dyDescent="0.2">
      <c r="A23" s="374"/>
      <c r="B23" s="385" t="s">
        <v>100</v>
      </c>
      <c r="C23" s="88" t="s">
        <v>141</v>
      </c>
      <c r="D23" s="107">
        <f>D17+D20</f>
        <v>225812</v>
      </c>
      <c r="E23" s="107">
        <f t="shared" ref="E23:P23" si="7">E17+E20</f>
        <v>14352</v>
      </c>
      <c r="F23" s="107">
        <f t="shared" si="7"/>
        <v>240164</v>
      </c>
      <c r="G23" s="107">
        <f t="shared" si="7"/>
        <v>22500</v>
      </c>
      <c r="H23" s="107">
        <f t="shared" si="7"/>
        <v>0</v>
      </c>
      <c r="I23" s="107">
        <f t="shared" si="7"/>
        <v>22500</v>
      </c>
      <c r="J23" s="107">
        <f t="shared" si="7"/>
        <v>248312</v>
      </c>
      <c r="K23" s="107">
        <f t="shared" si="7"/>
        <v>14352</v>
      </c>
      <c r="L23" s="107">
        <f t="shared" si="7"/>
        <v>262664</v>
      </c>
      <c r="M23" s="107">
        <f t="shared" si="7"/>
        <v>7700</v>
      </c>
      <c r="N23" s="107">
        <f t="shared" si="7"/>
        <v>50</v>
      </c>
      <c r="O23" s="107">
        <f t="shared" si="7"/>
        <v>7750</v>
      </c>
      <c r="P23" s="107">
        <f t="shared" si="7"/>
        <v>270414</v>
      </c>
      <c r="Q23" s="88" t="s">
        <v>144</v>
      </c>
      <c r="R23" s="386" t="s">
        <v>75</v>
      </c>
      <c r="S23" s="383"/>
    </row>
    <row r="24" spans="1:20" ht="19.5" customHeight="1" x14ac:dyDescent="0.2">
      <c r="A24" s="374"/>
      <c r="B24" s="377"/>
      <c r="C24" s="89" t="s">
        <v>134</v>
      </c>
      <c r="D24" s="108">
        <f>D18+D21</f>
        <v>0</v>
      </c>
      <c r="E24" s="108">
        <f t="shared" ref="E24:P24" si="8">E18+E21</f>
        <v>0</v>
      </c>
      <c r="F24" s="108">
        <f t="shared" si="8"/>
        <v>0</v>
      </c>
      <c r="G24" s="108">
        <f t="shared" si="8"/>
        <v>0</v>
      </c>
      <c r="H24" s="108">
        <f t="shared" si="8"/>
        <v>0</v>
      </c>
      <c r="I24" s="108">
        <f t="shared" si="8"/>
        <v>0</v>
      </c>
      <c r="J24" s="108">
        <f t="shared" si="8"/>
        <v>0</v>
      </c>
      <c r="K24" s="108">
        <f t="shared" si="8"/>
        <v>0</v>
      </c>
      <c r="L24" s="108">
        <f t="shared" si="8"/>
        <v>0</v>
      </c>
      <c r="M24" s="108">
        <f t="shared" si="8"/>
        <v>0</v>
      </c>
      <c r="N24" s="108">
        <f t="shared" si="8"/>
        <v>0</v>
      </c>
      <c r="O24" s="108">
        <f t="shared" si="8"/>
        <v>0</v>
      </c>
      <c r="P24" s="108">
        <f t="shared" si="8"/>
        <v>0</v>
      </c>
      <c r="Q24" s="89" t="s">
        <v>135</v>
      </c>
      <c r="R24" s="380"/>
      <c r="S24" s="383"/>
    </row>
    <row r="25" spans="1:20" ht="19.5" customHeight="1" thickBot="1" x14ac:dyDescent="0.25">
      <c r="A25" s="375"/>
      <c r="B25" s="378"/>
      <c r="C25" s="120" t="s">
        <v>74</v>
      </c>
      <c r="D25" s="121">
        <f>SUM(D23:D24)</f>
        <v>225812</v>
      </c>
      <c r="E25" s="121">
        <f t="shared" ref="E25:P25" si="9">SUM(E23:E24)</f>
        <v>14352</v>
      </c>
      <c r="F25" s="121">
        <f t="shared" si="9"/>
        <v>240164</v>
      </c>
      <c r="G25" s="121">
        <f t="shared" si="9"/>
        <v>22500</v>
      </c>
      <c r="H25" s="121">
        <f t="shared" si="9"/>
        <v>0</v>
      </c>
      <c r="I25" s="121">
        <f t="shared" si="9"/>
        <v>22500</v>
      </c>
      <c r="J25" s="121">
        <f t="shared" si="9"/>
        <v>248312</v>
      </c>
      <c r="K25" s="121">
        <f t="shared" si="9"/>
        <v>14352</v>
      </c>
      <c r="L25" s="121">
        <f t="shared" si="9"/>
        <v>262664</v>
      </c>
      <c r="M25" s="121">
        <f t="shared" si="9"/>
        <v>7700</v>
      </c>
      <c r="N25" s="121">
        <f t="shared" si="9"/>
        <v>50</v>
      </c>
      <c r="O25" s="121">
        <f t="shared" si="9"/>
        <v>7750</v>
      </c>
      <c r="P25" s="121">
        <f t="shared" si="9"/>
        <v>270414</v>
      </c>
      <c r="Q25" s="120" t="s">
        <v>75</v>
      </c>
      <c r="R25" s="381"/>
      <c r="S25" s="384"/>
    </row>
    <row r="26" spans="1:20" x14ac:dyDescent="0.2">
      <c r="A26" s="90"/>
      <c r="B26" s="90"/>
      <c r="C26" s="90"/>
      <c r="Q26" s="90"/>
      <c r="R26" s="90"/>
      <c r="S26" s="97"/>
      <c r="T26" s="15"/>
    </row>
    <row r="27" spans="1:20" ht="24.6" customHeight="1" x14ac:dyDescent="0.2">
      <c r="A27" s="399" t="s">
        <v>192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13"/>
    </row>
    <row r="28" spans="1:20" ht="24.6" customHeight="1" x14ac:dyDescent="0.2">
      <c r="A28" s="400" t="s">
        <v>193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15"/>
    </row>
    <row r="29" spans="1:20" ht="24.6" customHeight="1" thickBot="1" x14ac:dyDescent="0.25">
      <c r="A29" s="401"/>
      <c r="B29" s="401"/>
      <c r="C29" s="401"/>
      <c r="D29" s="401"/>
      <c r="E29" s="22" t="s">
        <v>153</v>
      </c>
      <c r="F29" s="22"/>
      <c r="G29" s="23"/>
      <c r="H29" s="23"/>
      <c r="I29" s="23"/>
      <c r="J29" s="23"/>
      <c r="K29" s="23"/>
      <c r="L29" s="23"/>
      <c r="M29" s="23"/>
      <c r="N29" s="402" t="s">
        <v>154</v>
      </c>
      <c r="O29" s="402"/>
      <c r="P29" s="403"/>
      <c r="Q29" s="403"/>
      <c r="R29" s="403"/>
      <c r="S29" s="403"/>
      <c r="T29" s="15"/>
    </row>
    <row r="30" spans="1:20" ht="24.6" customHeight="1" x14ac:dyDescent="0.2">
      <c r="A30" s="404" t="s">
        <v>21</v>
      </c>
      <c r="B30" s="407" t="s">
        <v>78</v>
      </c>
      <c r="C30" s="410" t="s">
        <v>155</v>
      </c>
      <c r="D30" s="413" t="s">
        <v>179</v>
      </c>
      <c r="E30" s="413"/>
      <c r="F30" s="413"/>
      <c r="G30" s="413"/>
      <c r="H30" s="413"/>
      <c r="I30" s="413"/>
      <c r="J30" s="413"/>
      <c r="K30" s="413"/>
      <c r="L30" s="413"/>
      <c r="M30" s="413" t="s">
        <v>180</v>
      </c>
      <c r="N30" s="413"/>
      <c r="O30" s="413"/>
      <c r="P30" s="387" t="s">
        <v>156</v>
      </c>
      <c r="Q30" s="389" t="s">
        <v>157</v>
      </c>
      <c r="R30" s="392" t="s">
        <v>86</v>
      </c>
      <c r="S30" s="395" t="s">
        <v>158</v>
      </c>
      <c r="T30" s="15"/>
    </row>
    <row r="31" spans="1:20" s="12" customFormat="1" ht="24.6" customHeight="1" x14ac:dyDescent="0.2">
      <c r="A31" s="405"/>
      <c r="B31" s="408"/>
      <c r="C31" s="411"/>
      <c r="D31" s="398" t="s">
        <v>182</v>
      </c>
      <c r="E31" s="398"/>
      <c r="F31" s="398"/>
      <c r="G31" s="388" t="s">
        <v>183</v>
      </c>
      <c r="H31" s="388"/>
      <c r="I31" s="388"/>
      <c r="J31" s="398" t="s">
        <v>181</v>
      </c>
      <c r="K31" s="398"/>
      <c r="L31" s="398"/>
      <c r="M31" s="398"/>
      <c r="N31" s="398"/>
      <c r="O31" s="398"/>
      <c r="P31" s="388"/>
      <c r="Q31" s="390"/>
      <c r="R31" s="393"/>
      <c r="S31" s="396"/>
      <c r="T31" s="15"/>
    </row>
    <row r="32" spans="1:20" ht="24.6" customHeight="1" x14ac:dyDescent="0.2">
      <c r="A32" s="405"/>
      <c r="B32" s="408"/>
      <c r="C32" s="411"/>
      <c r="D32" s="126" t="s">
        <v>159</v>
      </c>
      <c r="E32" s="126" t="s">
        <v>160</v>
      </c>
      <c r="F32" s="126" t="s">
        <v>161</v>
      </c>
      <c r="G32" s="126" t="s">
        <v>159</v>
      </c>
      <c r="H32" s="126" t="s">
        <v>160</v>
      </c>
      <c r="I32" s="126" t="s">
        <v>162</v>
      </c>
      <c r="J32" s="126" t="s">
        <v>163</v>
      </c>
      <c r="K32" s="126" t="s">
        <v>160</v>
      </c>
      <c r="L32" s="126" t="s">
        <v>162</v>
      </c>
      <c r="M32" s="126" t="s">
        <v>159</v>
      </c>
      <c r="N32" s="126" t="s">
        <v>164</v>
      </c>
      <c r="O32" s="126" t="s">
        <v>162</v>
      </c>
      <c r="P32" s="388"/>
      <c r="Q32" s="390"/>
      <c r="R32" s="393"/>
      <c r="S32" s="396"/>
      <c r="T32" s="15"/>
    </row>
    <row r="33" spans="1:21" ht="24.6" customHeight="1" thickBot="1" x14ac:dyDescent="0.25">
      <c r="A33" s="406"/>
      <c r="B33" s="409"/>
      <c r="C33" s="412"/>
      <c r="D33" s="127" t="s">
        <v>146</v>
      </c>
      <c r="E33" s="127" t="s">
        <v>149</v>
      </c>
      <c r="F33" s="127" t="s">
        <v>75</v>
      </c>
      <c r="G33" s="127" t="s">
        <v>146</v>
      </c>
      <c r="H33" s="127" t="s">
        <v>149</v>
      </c>
      <c r="I33" s="127" t="s">
        <v>75</v>
      </c>
      <c r="J33" s="127" t="s">
        <v>146</v>
      </c>
      <c r="K33" s="127" t="s">
        <v>149</v>
      </c>
      <c r="L33" s="127" t="s">
        <v>75</v>
      </c>
      <c r="M33" s="127" t="s">
        <v>146</v>
      </c>
      <c r="N33" s="127" t="s">
        <v>149</v>
      </c>
      <c r="O33" s="127" t="s">
        <v>75</v>
      </c>
      <c r="P33" s="128" t="s">
        <v>75</v>
      </c>
      <c r="Q33" s="391"/>
      <c r="R33" s="394"/>
      <c r="S33" s="397"/>
      <c r="T33" s="15"/>
    </row>
    <row r="34" spans="1:21" ht="24.6" customHeight="1" x14ac:dyDescent="0.2">
      <c r="A34" s="373" t="s">
        <v>42</v>
      </c>
      <c r="B34" s="376" t="s">
        <v>95</v>
      </c>
      <c r="C34" s="115" t="s">
        <v>141</v>
      </c>
      <c r="D34" s="116">
        <v>3497729</v>
      </c>
      <c r="E34" s="116">
        <v>526900</v>
      </c>
      <c r="F34" s="116">
        <v>4024629</v>
      </c>
      <c r="G34" s="116">
        <v>173598</v>
      </c>
      <c r="H34" s="116">
        <v>0</v>
      </c>
      <c r="I34" s="116">
        <v>173598</v>
      </c>
      <c r="J34" s="116">
        <v>3671327</v>
      </c>
      <c r="K34" s="116">
        <v>526900</v>
      </c>
      <c r="L34" s="116">
        <v>4198227</v>
      </c>
      <c r="M34" s="116">
        <v>32310</v>
      </c>
      <c r="N34" s="116">
        <v>6095</v>
      </c>
      <c r="O34" s="116">
        <v>38405</v>
      </c>
      <c r="P34" s="116">
        <v>4236632</v>
      </c>
      <c r="Q34" s="115" t="s">
        <v>144</v>
      </c>
      <c r="R34" s="379" t="s">
        <v>96</v>
      </c>
      <c r="S34" s="423" t="s">
        <v>43</v>
      </c>
      <c r="T34" s="15"/>
    </row>
    <row r="35" spans="1:21" ht="24.6" customHeight="1" x14ac:dyDescent="0.2">
      <c r="A35" s="374"/>
      <c r="B35" s="377"/>
      <c r="C35" s="89" t="s">
        <v>134</v>
      </c>
      <c r="D35" s="108">
        <v>465000</v>
      </c>
      <c r="E35" s="108">
        <v>89400</v>
      </c>
      <c r="F35" s="108">
        <v>554400</v>
      </c>
      <c r="G35" s="108">
        <v>0</v>
      </c>
      <c r="H35" s="108">
        <v>0</v>
      </c>
      <c r="I35" s="108">
        <v>0</v>
      </c>
      <c r="J35" s="108">
        <v>465000</v>
      </c>
      <c r="K35" s="108">
        <v>89400</v>
      </c>
      <c r="L35" s="108">
        <v>554400</v>
      </c>
      <c r="M35" s="108">
        <v>5550</v>
      </c>
      <c r="N35" s="108">
        <v>550</v>
      </c>
      <c r="O35" s="108">
        <v>6100</v>
      </c>
      <c r="P35" s="108">
        <v>560500</v>
      </c>
      <c r="Q35" s="89" t="s">
        <v>135</v>
      </c>
      <c r="R35" s="380"/>
      <c r="S35" s="424"/>
      <c r="T35" s="15"/>
    </row>
    <row r="36" spans="1:21" ht="24.6" customHeight="1" thickBot="1" x14ac:dyDescent="0.25">
      <c r="A36" s="375"/>
      <c r="B36" s="378"/>
      <c r="C36" s="120" t="s">
        <v>74</v>
      </c>
      <c r="D36" s="121">
        <f>SUM(D34:D35)</f>
        <v>3962729</v>
      </c>
      <c r="E36" s="121">
        <f t="shared" ref="E36:P36" si="10">SUM(E34:E35)</f>
        <v>616300</v>
      </c>
      <c r="F36" s="121">
        <f t="shared" si="10"/>
        <v>4579029</v>
      </c>
      <c r="G36" s="121">
        <f t="shared" si="10"/>
        <v>173598</v>
      </c>
      <c r="H36" s="121">
        <f t="shared" si="10"/>
        <v>0</v>
      </c>
      <c r="I36" s="121">
        <f t="shared" si="10"/>
        <v>173598</v>
      </c>
      <c r="J36" s="121">
        <f t="shared" si="10"/>
        <v>4136327</v>
      </c>
      <c r="K36" s="121">
        <f t="shared" si="10"/>
        <v>616300</v>
      </c>
      <c r="L36" s="121">
        <f t="shared" si="10"/>
        <v>4752627</v>
      </c>
      <c r="M36" s="121">
        <f t="shared" si="10"/>
        <v>37860</v>
      </c>
      <c r="N36" s="121">
        <f t="shared" si="10"/>
        <v>6645</v>
      </c>
      <c r="O36" s="121">
        <f t="shared" si="10"/>
        <v>44505</v>
      </c>
      <c r="P36" s="121">
        <f t="shared" si="10"/>
        <v>4797132</v>
      </c>
      <c r="Q36" s="120" t="s">
        <v>75</v>
      </c>
      <c r="R36" s="381"/>
      <c r="S36" s="425"/>
      <c r="T36" s="15"/>
    </row>
    <row r="37" spans="1:21" ht="24.6" customHeight="1" x14ac:dyDescent="0.2">
      <c r="A37" s="373" t="s">
        <v>44</v>
      </c>
      <c r="B37" s="376" t="s">
        <v>95</v>
      </c>
      <c r="C37" s="115" t="s">
        <v>141</v>
      </c>
      <c r="D37" s="116">
        <v>200120</v>
      </c>
      <c r="E37" s="116">
        <v>6000</v>
      </c>
      <c r="F37" s="116">
        <v>206120</v>
      </c>
      <c r="G37" s="116">
        <v>0</v>
      </c>
      <c r="H37" s="116">
        <v>0</v>
      </c>
      <c r="I37" s="116">
        <v>0</v>
      </c>
      <c r="J37" s="116">
        <v>200120</v>
      </c>
      <c r="K37" s="116">
        <v>6000</v>
      </c>
      <c r="L37" s="116">
        <v>206120</v>
      </c>
      <c r="M37" s="116">
        <v>5500</v>
      </c>
      <c r="N37" s="116">
        <v>100</v>
      </c>
      <c r="O37" s="116">
        <v>5600</v>
      </c>
      <c r="P37" s="116">
        <v>211720</v>
      </c>
      <c r="Q37" s="115" t="s">
        <v>144</v>
      </c>
      <c r="R37" s="379" t="s">
        <v>96</v>
      </c>
      <c r="S37" s="382" t="s">
        <v>45</v>
      </c>
      <c r="T37" s="15"/>
    </row>
    <row r="38" spans="1:21" ht="24.6" customHeight="1" x14ac:dyDescent="0.2">
      <c r="A38" s="374"/>
      <c r="B38" s="377"/>
      <c r="C38" s="89" t="s">
        <v>134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89" t="s">
        <v>135</v>
      </c>
      <c r="R38" s="380"/>
      <c r="S38" s="383"/>
      <c r="T38" s="15"/>
    </row>
    <row r="39" spans="1:21" ht="24.6" customHeight="1" thickBot="1" x14ac:dyDescent="0.25">
      <c r="A39" s="375"/>
      <c r="B39" s="378"/>
      <c r="C39" s="120" t="s">
        <v>74</v>
      </c>
      <c r="D39" s="121">
        <f>SUM(D37:D38)</f>
        <v>200120</v>
      </c>
      <c r="E39" s="121">
        <f t="shared" ref="E39:P39" si="11">SUM(E37:E38)</f>
        <v>6000</v>
      </c>
      <c r="F39" s="121">
        <f t="shared" si="11"/>
        <v>206120</v>
      </c>
      <c r="G39" s="121">
        <f t="shared" si="11"/>
        <v>0</v>
      </c>
      <c r="H39" s="121">
        <f t="shared" si="11"/>
        <v>0</v>
      </c>
      <c r="I39" s="121">
        <f t="shared" si="11"/>
        <v>0</v>
      </c>
      <c r="J39" s="121">
        <f t="shared" si="11"/>
        <v>200120</v>
      </c>
      <c r="K39" s="121">
        <f t="shared" si="11"/>
        <v>6000</v>
      </c>
      <c r="L39" s="121">
        <f t="shared" si="11"/>
        <v>206120</v>
      </c>
      <c r="M39" s="121">
        <f t="shared" si="11"/>
        <v>5500</v>
      </c>
      <c r="N39" s="121">
        <f t="shared" si="11"/>
        <v>100</v>
      </c>
      <c r="O39" s="121">
        <f t="shared" si="11"/>
        <v>5600</v>
      </c>
      <c r="P39" s="121">
        <f t="shared" si="11"/>
        <v>211720</v>
      </c>
      <c r="Q39" s="120" t="s">
        <v>75</v>
      </c>
      <c r="R39" s="381"/>
      <c r="S39" s="384"/>
      <c r="T39" s="15"/>
    </row>
    <row r="40" spans="1:21" ht="24.6" customHeight="1" x14ac:dyDescent="0.2">
      <c r="A40" s="373" t="s">
        <v>46</v>
      </c>
      <c r="B40" s="376" t="s">
        <v>95</v>
      </c>
      <c r="C40" s="115" t="s">
        <v>141</v>
      </c>
      <c r="D40" s="116">
        <v>9025762</v>
      </c>
      <c r="E40" s="116">
        <v>648225</v>
      </c>
      <c r="F40" s="116">
        <f>D40+E40</f>
        <v>9673987</v>
      </c>
      <c r="G40" s="116">
        <v>1999950</v>
      </c>
      <c r="H40" s="116">
        <v>47250</v>
      </c>
      <c r="I40" s="116">
        <v>2047200</v>
      </c>
      <c r="J40" s="116">
        <f>D40+G40</f>
        <v>11025712</v>
      </c>
      <c r="K40" s="116">
        <f>E40+H40</f>
        <v>695475</v>
      </c>
      <c r="L40" s="116">
        <f>SUM(J40:K40)</f>
        <v>11721187</v>
      </c>
      <c r="M40" s="116">
        <v>103659</v>
      </c>
      <c r="N40" s="116">
        <v>7560</v>
      </c>
      <c r="O40" s="116">
        <v>111219</v>
      </c>
      <c r="P40" s="116">
        <f>L40+O40</f>
        <v>11832406</v>
      </c>
      <c r="Q40" s="115" t="s">
        <v>144</v>
      </c>
      <c r="R40" s="379" t="s">
        <v>96</v>
      </c>
      <c r="S40" s="423" t="s">
        <v>47</v>
      </c>
      <c r="T40" s="15"/>
    </row>
    <row r="41" spans="1:21" ht="24.6" customHeight="1" x14ac:dyDescent="0.2">
      <c r="A41" s="374"/>
      <c r="B41" s="377"/>
      <c r="C41" s="89" t="s">
        <v>134</v>
      </c>
      <c r="D41" s="108">
        <v>4721214</v>
      </c>
      <c r="E41" s="108">
        <v>886659</v>
      </c>
      <c r="F41" s="108">
        <v>5607873</v>
      </c>
      <c r="G41" s="108">
        <v>70500</v>
      </c>
      <c r="H41" s="108">
        <v>168000</v>
      </c>
      <c r="I41" s="108">
        <v>238500</v>
      </c>
      <c r="J41" s="108">
        <v>4791714</v>
      </c>
      <c r="K41" s="108">
        <v>1054659</v>
      </c>
      <c r="L41" s="108">
        <v>5846373</v>
      </c>
      <c r="M41" s="108">
        <v>66620</v>
      </c>
      <c r="N41" s="108">
        <v>16628</v>
      </c>
      <c r="O41" s="108">
        <v>83248</v>
      </c>
      <c r="P41" s="108">
        <v>5929621</v>
      </c>
      <c r="Q41" s="89" t="s">
        <v>135</v>
      </c>
      <c r="R41" s="380"/>
      <c r="S41" s="424"/>
      <c r="T41" s="15"/>
    </row>
    <row r="42" spans="1:21" ht="24.6" customHeight="1" thickBot="1" x14ac:dyDescent="0.25">
      <c r="A42" s="375"/>
      <c r="B42" s="378"/>
      <c r="C42" s="120" t="s">
        <v>74</v>
      </c>
      <c r="D42" s="121">
        <f>SUM(D40:D41)</f>
        <v>13746976</v>
      </c>
      <c r="E42" s="121">
        <f t="shared" ref="E42:P42" si="12">SUM(E40:E41)</f>
        <v>1534884</v>
      </c>
      <c r="F42" s="121">
        <f t="shared" si="12"/>
        <v>15281860</v>
      </c>
      <c r="G42" s="121">
        <f t="shared" si="12"/>
        <v>2070450</v>
      </c>
      <c r="H42" s="121">
        <f t="shared" si="12"/>
        <v>215250</v>
      </c>
      <c r="I42" s="121">
        <f t="shared" si="12"/>
        <v>2285700</v>
      </c>
      <c r="J42" s="121">
        <f t="shared" si="12"/>
        <v>15817426</v>
      </c>
      <c r="K42" s="121">
        <f t="shared" si="12"/>
        <v>1750134</v>
      </c>
      <c r="L42" s="121">
        <f t="shared" si="12"/>
        <v>17567560</v>
      </c>
      <c r="M42" s="121">
        <f t="shared" si="12"/>
        <v>170279</v>
      </c>
      <c r="N42" s="121">
        <f t="shared" si="12"/>
        <v>24188</v>
      </c>
      <c r="O42" s="121">
        <f t="shared" si="12"/>
        <v>194467</v>
      </c>
      <c r="P42" s="121">
        <f t="shared" si="12"/>
        <v>17762027</v>
      </c>
      <c r="Q42" s="120" t="s">
        <v>75</v>
      </c>
      <c r="R42" s="381"/>
      <c r="S42" s="425"/>
      <c r="T42" s="15"/>
      <c r="U42" s="3">
        <v>17762027</v>
      </c>
    </row>
    <row r="43" spans="1:21" ht="24.6" customHeight="1" x14ac:dyDescent="0.2">
      <c r="A43" s="417" t="s">
        <v>48</v>
      </c>
      <c r="B43" s="385" t="s">
        <v>95</v>
      </c>
      <c r="C43" s="88" t="s">
        <v>141</v>
      </c>
      <c r="D43" s="107">
        <v>0</v>
      </c>
      <c r="E43" s="107">
        <v>0</v>
      </c>
      <c r="F43" s="107">
        <v>0</v>
      </c>
      <c r="G43" s="107">
        <v>3800</v>
      </c>
      <c r="H43" s="107">
        <v>0</v>
      </c>
      <c r="I43" s="107">
        <f>SUM(G43:H43)</f>
        <v>3800</v>
      </c>
      <c r="J43" s="107">
        <f>D43+G43</f>
        <v>3800</v>
      </c>
      <c r="K43" s="107">
        <v>0</v>
      </c>
      <c r="L43" s="107">
        <f>SUM(J43:K43)</f>
        <v>3800</v>
      </c>
      <c r="M43" s="107">
        <v>50</v>
      </c>
      <c r="N43" s="107">
        <v>0</v>
      </c>
      <c r="O43" s="107">
        <f>SUM(M43:N43)</f>
        <v>50</v>
      </c>
      <c r="P43" s="107">
        <f>L43+O43</f>
        <v>3850</v>
      </c>
      <c r="Q43" s="88" t="s">
        <v>144</v>
      </c>
      <c r="R43" s="386" t="s">
        <v>96</v>
      </c>
      <c r="S43" s="419" t="s">
        <v>49</v>
      </c>
      <c r="T43" s="15"/>
      <c r="U43" s="218">
        <f>P42-U42</f>
        <v>0</v>
      </c>
    </row>
    <row r="44" spans="1:21" ht="24.6" customHeight="1" x14ac:dyDescent="0.2">
      <c r="A44" s="374"/>
      <c r="B44" s="377"/>
      <c r="C44" s="89" t="s">
        <v>134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89" t="s">
        <v>135</v>
      </c>
      <c r="R44" s="380"/>
      <c r="S44" s="383"/>
      <c r="T44" s="15"/>
    </row>
    <row r="45" spans="1:21" ht="24.6" customHeight="1" thickBot="1" x14ac:dyDescent="0.25">
      <c r="A45" s="375"/>
      <c r="B45" s="378"/>
      <c r="C45" s="120" t="s">
        <v>74</v>
      </c>
      <c r="D45" s="121">
        <f>SUM(D43:D44)</f>
        <v>0</v>
      </c>
      <c r="E45" s="121">
        <f t="shared" ref="E45:P45" si="13">SUM(E43:E44)</f>
        <v>0</v>
      </c>
      <c r="F45" s="121">
        <f t="shared" si="13"/>
        <v>0</v>
      </c>
      <c r="G45" s="121">
        <f t="shared" si="13"/>
        <v>3800</v>
      </c>
      <c r="H45" s="121">
        <f t="shared" si="13"/>
        <v>0</v>
      </c>
      <c r="I45" s="121">
        <f t="shared" si="13"/>
        <v>3800</v>
      </c>
      <c r="J45" s="121">
        <f t="shared" si="13"/>
        <v>3800</v>
      </c>
      <c r="K45" s="121">
        <f t="shared" si="13"/>
        <v>0</v>
      </c>
      <c r="L45" s="121">
        <f t="shared" si="13"/>
        <v>3800</v>
      </c>
      <c r="M45" s="121">
        <f t="shared" si="13"/>
        <v>50</v>
      </c>
      <c r="N45" s="121">
        <f t="shared" si="13"/>
        <v>0</v>
      </c>
      <c r="O45" s="121">
        <f t="shared" si="13"/>
        <v>50</v>
      </c>
      <c r="P45" s="121">
        <f t="shared" si="13"/>
        <v>3850</v>
      </c>
      <c r="Q45" s="120" t="s">
        <v>75</v>
      </c>
      <c r="R45" s="381"/>
      <c r="S45" s="384"/>
      <c r="T45" s="15"/>
    </row>
    <row r="46" spans="1:21" ht="15" x14ac:dyDescent="0.2">
      <c r="A46" s="91"/>
      <c r="B46" s="91"/>
      <c r="C46" s="91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91"/>
      <c r="R46" s="91"/>
      <c r="S46" s="98"/>
      <c r="T46" s="13"/>
    </row>
    <row r="47" spans="1:21" ht="15" x14ac:dyDescent="0.2">
      <c r="A47" s="91"/>
      <c r="B47" s="91"/>
      <c r="C47" s="91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91"/>
      <c r="R47" s="91"/>
      <c r="S47" s="98"/>
      <c r="T47" s="13"/>
    </row>
    <row r="48" spans="1:21" ht="15" x14ac:dyDescent="0.2">
      <c r="A48" s="91"/>
      <c r="B48" s="91"/>
      <c r="C48" s="91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91"/>
      <c r="R48" s="91"/>
      <c r="S48" s="98"/>
      <c r="T48" s="13"/>
    </row>
    <row r="49" spans="1:22" ht="15" x14ac:dyDescent="0.2">
      <c r="A49" s="91"/>
      <c r="B49" s="91"/>
      <c r="C49" s="9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91"/>
      <c r="R49" s="91"/>
      <c r="S49" s="98"/>
      <c r="T49" s="13"/>
    </row>
    <row r="50" spans="1:22" ht="20.100000000000001" customHeight="1" x14ac:dyDescent="0.2">
      <c r="A50" s="399" t="s">
        <v>192</v>
      </c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15"/>
    </row>
    <row r="51" spans="1:22" ht="20.100000000000001" customHeight="1" x14ac:dyDescent="0.2">
      <c r="A51" s="400" t="s">
        <v>193</v>
      </c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400"/>
      <c r="R51" s="400"/>
      <c r="S51" s="400"/>
      <c r="T51" s="15"/>
    </row>
    <row r="52" spans="1:22" ht="20.100000000000001" customHeight="1" thickBot="1" x14ac:dyDescent="0.25">
      <c r="A52" s="401"/>
      <c r="B52" s="401"/>
      <c r="C52" s="401"/>
      <c r="D52" s="401"/>
      <c r="E52" s="22" t="s">
        <v>153</v>
      </c>
      <c r="F52" s="22"/>
      <c r="G52" s="23"/>
      <c r="H52" s="23"/>
      <c r="I52" s="23"/>
      <c r="J52" s="23"/>
      <c r="K52" s="23"/>
      <c r="L52" s="23"/>
      <c r="M52" s="23"/>
      <c r="N52" s="402" t="s">
        <v>154</v>
      </c>
      <c r="O52" s="402"/>
      <c r="P52" s="403"/>
      <c r="Q52" s="403"/>
      <c r="R52" s="403"/>
      <c r="S52" s="403"/>
      <c r="T52" s="15"/>
    </row>
    <row r="53" spans="1:22" ht="22.5" customHeight="1" x14ac:dyDescent="0.2">
      <c r="A53" s="404" t="s">
        <v>21</v>
      </c>
      <c r="B53" s="407" t="s">
        <v>78</v>
      </c>
      <c r="C53" s="410" t="s">
        <v>155</v>
      </c>
      <c r="D53" s="413" t="s">
        <v>179</v>
      </c>
      <c r="E53" s="413"/>
      <c r="F53" s="413"/>
      <c r="G53" s="413"/>
      <c r="H53" s="413"/>
      <c r="I53" s="413"/>
      <c r="J53" s="413"/>
      <c r="K53" s="413"/>
      <c r="L53" s="413"/>
      <c r="M53" s="413" t="s">
        <v>180</v>
      </c>
      <c r="N53" s="413"/>
      <c r="O53" s="413"/>
      <c r="P53" s="387" t="s">
        <v>156</v>
      </c>
      <c r="Q53" s="389" t="s">
        <v>157</v>
      </c>
      <c r="R53" s="392" t="s">
        <v>86</v>
      </c>
      <c r="S53" s="395" t="s">
        <v>158</v>
      </c>
      <c r="T53" s="15"/>
    </row>
    <row r="54" spans="1:22" ht="22.5" customHeight="1" x14ac:dyDescent="0.2">
      <c r="A54" s="405"/>
      <c r="B54" s="408"/>
      <c r="C54" s="411"/>
      <c r="D54" s="398" t="s">
        <v>182</v>
      </c>
      <c r="E54" s="398"/>
      <c r="F54" s="398"/>
      <c r="G54" s="388" t="s">
        <v>183</v>
      </c>
      <c r="H54" s="388"/>
      <c r="I54" s="388"/>
      <c r="J54" s="398" t="s">
        <v>181</v>
      </c>
      <c r="K54" s="398"/>
      <c r="L54" s="398"/>
      <c r="M54" s="398"/>
      <c r="N54" s="398"/>
      <c r="O54" s="398"/>
      <c r="P54" s="388"/>
      <c r="Q54" s="390"/>
      <c r="R54" s="393"/>
      <c r="S54" s="396"/>
      <c r="T54" s="15"/>
    </row>
    <row r="55" spans="1:22" ht="22.5" customHeight="1" x14ac:dyDescent="0.2">
      <c r="A55" s="405"/>
      <c r="B55" s="408"/>
      <c r="C55" s="411"/>
      <c r="D55" s="126" t="s">
        <v>159</v>
      </c>
      <c r="E55" s="126" t="s">
        <v>160</v>
      </c>
      <c r="F55" s="126" t="s">
        <v>161</v>
      </c>
      <c r="G55" s="126" t="s">
        <v>159</v>
      </c>
      <c r="H55" s="126" t="s">
        <v>160</v>
      </c>
      <c r="I55" s="126" t="s">
        <v>162</v>
      </c>
      <c r="J55" s="126" t="s">
        <v>163</v>
      </c>
      <c r="K55" s="126" t="s">
        <v>160</v>
      </c>
      <c r="L55" s="126" t="s">
        <v>162</v>
      </c>
      <c r="M55" s="126" t="s">
        <v>159</v>
      </c>
      <c r="N55" s="126" t="s">
        <v>164</v>
      </c>
      <c r="O55" s="126" t="s">
        <v>162</v>
      </c>
      <c r="P55" s="388"/>
      <c r="Q55" s="390"/>
      <c r="R55" s="393"/>
      <c r="S55" s="396"/>
      <c r="T55" s="15"/>
    </row>
    <row r="56" spans="1:22" ht="22.5" customHeight="1" thickBot="1" x14ac:dyDescent="0.25">
      <c r="A56" s="406"/>
      <c r="B56" s="409"/>
      <c r="C56" s="412"/>
      <c r="D56" s="127" t="s">
        <v>146</v>
      </c>
      <c r="E56" s="127" t="s">
        <v>149</v>
      </c>
      <c r="F56" s="127" t="s">
        <v>75</v>
      </c>
      <c r="G56" s="127" t="s">
        <v>146</v>
      </c>
      <c r="H56" s="127" t="s">
        <v>149</v>
      </c>
      <c r="I56" s="127" t="s">
        <v>75</v>
      </c>
      <c r="J56" s="127" t="s">
        <v>146</v>
      </c>
      <c r="K56" s="127" t="s">
        <v>149</v>
      </c>
      <c r="L56" s="127" t="s">
        <v>75</v>
      </c>
      <c r="M56" s="127" t="s">
        <v>146</v>
      </c>
      <c r="N56" s="127" t="s">
        <v>149</v>
      </c>
      <c r="O56" s="127" t="s">
        <v>75</v>
      </c>
      <c r="P56" s="128" t="s">
        <v>75</v>
      </c>
      <c r="Q56" s="391"/>
      <c r="R56" s="394"/>
      <c r="S56" s="397"/>
      <c r="T56" s="15"/>
    </row>
    <row r="57" spans="1:22" ht="18.95" customHeight="1" x14ac:dyDescent="0.2">
      <c r="A57" s="373" t="s">
        <v>50</v>
      </c>
      <c r="B57" s="376" t="s">
        <v>95</v>
      </c>
      <c r="C57" s="115" t="s">
        <v>141</v>
      </c>
      <c r="D57" s="116">
        <v>42600</v>
      </c>
      <c r="E57" s="116">
        <v>0</v>
      </c>
      <c r="F57" s="116">
        <v>42600</v>
      </c>
      <c r="G57" s="116">
        <v>12000</v>
      </c>
      <c r="H57" s="116">
        <v>0</v>
      </c>
      <c r="I57" s="116">
        <v>12000</v>
      </c>
      <c r="J57" s="116">
        <v>54600</v>
      </c>
      <c r="K57" s="116">
        <v>0</v>
      </c>
      <c r="L57" s="116">
        <v>54600</v>
      </c>
      <c r="M57" s="116">
        <v>5700</v>
      </c>
      <c r="N57" s="116">
        <v>0</v>
      </c>
      <c r="O57" s="116">
        <v>5700</v>
      </c>
      <c r="P57" s="116">
        <v>60300</v>
      </c>
      <c r="Q57" s="115" t="s">
        <v>144</v>
      </c>
      <c r="R57" s="379" t="s">
        <v>96</v>
      </c>
      <c r="S57" s="420" t="s">
        <v>51</v>
      </c>
      <c r="T57" s="15"/>
    </row>
    <row r="58" spans="1:22" ht="18.95" customHeight="1" x14ac:dyDescent="0.2">
      <c r="A58" s="374"/>
      <c r="B58" s="377"/>
      <c r="C58" s="89" t="s">
        <v>134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108">
        <v>0</v>
      </c>
      <c r="Q58" s="89" t="s">
        <v>135</v>
      </c>
      <c r="R58" s="380"/>
      <c r="S58" s="421"/>
      <c r="T58" s="15"/>
    </row>
    <row r="59" spans="1:22" ht="18.95" customHeight="1" thickBot="1" x14ac:dyDescent="0.25">
      <c r="A59" s="374"/>
      <c r="B59" s="378"/>
      <c r="C59" s="120" t="s">
        <v>74</v>
      </c>
      <c r="D59" s="121">
        <f>SUM(D57:D58)</f>
        <v>42600</v>
      </c>
      <c r="E59" s="121">
        <f t="shared" ref="E59:P59" si="14">SUM(E57:E58)</f>
        <v>0</v>
      </c>
      <c r="F59" s="121">
        <f t="shared" si="14"/>
        <v>42600</v>
      </c>
      <c r="G59" s="121">
        <f t="shared" si="14"/>
        <v>12000</v>
      </c>
      <c r="H59" s="121">
        <f t="shared" si="14"/>
        <v>0</v>
      </c>
      <c r="I59" s="121">
        <f t="shared" si="14"/>
        <v>12000</v>
      </c>
      <c r="J59" s="121">
        <f t="shared" si="14"/>
        <v>54600</v>
      </c>
      <c r="K59" s="121">
        <f t="shared" si="14"/>
        <v>0</v>
      </c>
      <c r="L59" s="121">
        <f t="shared" si="14"/>
        <v>54600</v>
      </c>
      <c r="M59" s="121">
        <f t="shared" si="14"/>
        <v>5700</v>
      </c>
      <c r="N59" s="121">
        <f t="shared" si="14"/>
        <v>0</v>
      </c>
      <c r="O59" s="121">
        <f t="shared" si="14"/>
        <v>5700</v>
      </c>
      <c r="P59" s="121">
        <f t="shared" si="14"/>
        <v>60300</v>
      </c>
      <c r="Q59" s="120" t="s">
        <v>75</v>
      </c>
      <c r="R59" s="381"/>
      <c r="S59" s="421"/>
      <c r="T59" s="15"/>
    </row>
    <row r="60" spans="1:22" ht="18.95" customHeight="1" x14ac:dyDescent="0.2">
      <c r="A60" s="374"/>
      <c r="B60" s="376" t="s">
        <v>107</v>
      </c>
      <c r="C60" s="115" t="s">
        <v>141</v>
      </c>
      <c r="D60" s="116">
        <v>294000</v>
      </c>
      <c r="E60" s="116">
        <v>23400</v>
      </c>
      <c r="F60" s="116">
        <v>317400</v>
      </c>
      <c r="G60" s="116">
        <v>0</v>
      </c>
      <c r="H60" s="116">
        <v>0</v>
      </c>
      <c r="I60" s="116">
        <v>0</v>
      </c>
      <c r="J60" s="116">
        <v>294000</v>
      </c>
      <c r="K60" s="116">
        <v>23400</v>
      </c>
      <c r="L60" s="116">
        <v>317400</v>
      </c>
      <c r="M60" s="116">
        <v>0</v>
      </c>
      <c r="N60" s="116">
        <v>0</v>
      </c>
      <c r="O60" s="116">
        <v>0</v>
      </c>
      <c r="P60" s="116">
        <v>317400</v>
      </c>
      <c r="Q60" s="115" t="s">
        <v>144</v>
      </c>
      <c r="R60" s="379" t="s">
        <v>108</v>
      </c>
      <c r="S60" s="421"/>
      <c r="T60" s="15"/>
    </row>
    <row r="61" spans="1:22" ht="18.95" customHeight="1" x14ac:dyDescent="0.2">
      <c r="A61" s="374"/>
      <c r="B61" s="377"/>
      <c r="C61" s="89" t="s">
        <v>134</v>
      </c>
      <c r="D61" s="108">
        <v>16800</v>
      </c>
      <c r="E61" s="108">
        <v>0</v>
      </c>
      <c r="F61" s="108">
        <v>16800</v>
      </c>
      <c r="G61" s="108">
        <v>0</v>
      </c>
      <c r="H61" s="108">
        <v>0</v>
      </c>
      <c r="I61" s="108">
        <v>0</v>
      </c>
      <c r="J61" s="108">
        <v>16800</v>
      </c>
      <c r="K61" s="108">
        <v>0</v>
      </c>
      <c r="L61" s="108">
        <v>16800</v>
      </c>
      <c r="M61" s="108">
        <v>0</v>
      </c>
      <c r="N61" s="108">
        <v>0</v>
      </c>
      <c r="O61" s="108">
        <v>0</v>
      </c>
      <c r="P61" s="108">
        <v>16800</v>
      </c>
      <c r="Q61" s="89" t="s">
        <v>135</v>
      </c>
      <c r="R61" s="380"/>
      <c r="S61" s="421"/>
      <c r="T61" s="15"/>
    </row>
    <row r="62" spans="1:22" ht="18.95" customHeight="1" thickBot="1" x14ac:dyDescent="0.25">
      <c r="A62" s="374"/>
      <c r="B62" s="378"/>
      <c r="C62" s="120" t="s">
        <v>74</v>
      </c>
      <c r="D62" s="121">
        <f>SUM(D60:D61)</f>
        <v>310800</v>
      </c>
      <c r="E62" s="121">
        <f t="shared" ref="E62:P62" si="15">SUM(E60:E61)</f>
        <v>23400</v>
      </c>
      <c r="F62" s="121">
        <f t="shared" si="15"/>
        <v>334200</v>
      </c>
      <c r="G62" s="121">
        <f t="shared" si="15"/>
        <v>0</v>
      </c>
      <c r="H62" s="121">
        <f t="shared" si="15"/>
        <v>0</v>
      </c>
      <c r="I62" s="121">
        <f t="shared" si="15"/>
        <v>0</v>
      </c>
      <c r="J62" s="121">
        <f t="shared" si="15"/>
        <v>310800</v>
      </c>
      <c r="K62" s="121">
        <f t="shared" si="15"/>
        <v>23400</v>
      </c>
      <c r="L62" s="121">
        <f t="shared" si="15"/>
        <v>334200</v>
      </c>
      <c r="M62" s="121">
        <f t="shared" si="15"/>
        <v>0</v>
      </c>
      <c r="N62" s="121">
        <f t="shared" si="15"/>
        <v>0</v>
      </c>
      <c r="O62" s="121">
        <f t="shared" si="15"/>
        <v>0</v>
      </c>
      <c r="P62" s="121">
        <f t="shared" si="15"/>
        <v>334200</v>
      </c>
      <c r="Q62" s="120" t="s">
        <v>75</v>
      </c>
      <c r="R62" s="381"/>
      <c r="S62" s="421"/>
      <c r="T62" s="15"/>
    </row>
    <row r="63" spans="1:22" ht="18.95" customHeight="1" x14ac:dyDescent="0.2">
      <c r="A63" s="374"/>
      <c r="B63" s="385" t="s">
        <v>100</v>
      </c>
      <c r="C63" s="88" t="s">
        <v>141</v>
      </c>
      <c r="D63" s="107">
        <f>D57+D60</f>
        <v>336600</v>
      </c>
      <c r="E63" s="107">
        <f t="shared" ref="E63:P63" si="16">E57+E60</f>
        <v>23400</v>
      </c>
      <c r="F63" s="107">
        <f t="shared" si="16"/>
        <v>360000</v>
      </c>
      <c r="G63" s="107">
        <f t="shared" si="16"/>
        <v>12000</v>
      </c>
      <c r="H63" s="107">
        <f t="shared" si="16"/>
        <v>0</v>
      </c>
      <c r="I63" s="107">
        <f t="shared" si="16"/>
        <v>12000</v>
      </c>
      <c r="J63" s="107">
        <f t="shared" si="16"/>
        <v>348600</v>
      </c>
      <c r="K63" s="107">
        <f t="shared" si="16"/>
        <v>23400</v>
      </c>
      <c r="L63" s="107">
        <f t="shared" si="16"/>
        <v>372000</v>
      </c>
      <c r="M63" s="107">
        <f t="shared" si="16"/>
        <v>5700</v>
      </c>
      <c r="N63" s="107">
        <f t="shared" si="16"/>
        <v>0</v>
      </c>
      <c r="O63" s="107">
        <f t="shared" si="16"/>
        <v>5700</v>
      </c>
      <c r="P63" s="107">
        <f t="shared" si="16"/>
        <v>377700</v>
      </c>
      <c r="Q63" s="88" t="s">
        <v>144</v>
      </c>
      <c r="R63" s="386" t="s">
        <v>75</v>
      </c>
      <c r="S63" s="421"/>
      <c r="T63" s="15"/>
      <c r="V63" s="202"/>
    </row>
    <row r="64" spans="1:22" ht="18.95" customHeight="1" x14ac:dyDescent="0.2">
      <c r="A64" s="374"/>
      <c r="B64" s="377"/>
      <c r="C64" s="89" t="s">
        <v>134</v>
      </c>
      <c r="D64" s="108">
        <f>D58+D61</f>
        <v>16800</v>
      </c>
      <c r="E64" s="108">
        <f t="shared" ref="E64:P64" si="17">E58+E61</f>
        <v>0</v>
      </c>
      <c r="F64" s="108">
        <f t="shared" si="17"/>
        <v>16800</v>
      </c>
      <c r="G64" s="108">
        <f t="shared" si="17"/>
        <v>0</v>
      </c>
      <c r="H64" s="108">
        <f t="shared" si="17"/>
        <v>0</v>
      </c>
      <c r="I64" s="108">
        <f t="shared" si="17"/>
        <v>0</v>
      </c>
      <c r="J64" s="108">
        <f t="shared" si="17"/>
        <v>16800</v>
      </c>
      <c r="K64" s="108">
        <f t="shared" si="17"/>
        <v>0</v>
      </c>
      <c r="L64" s="108">
        <f t="shared" si="17"/>
        <v>16800</v>
      </c>
      <c r="M64" s="108">
        <f t="shared" si="17"/>
        <v>0</v>
      </c>
      <c r="N64" s="108">
        <f t="shared" si="17"/>
        <v>0</v>
      </c>
      <c r="O64" s="108">
        <f t="shared" si="17"/>
        <v>0</v>
      </c>
      <c r="P64" s="108">
        <f t="shared" si="17"/>
        <v>16800</v>
      </c>
      <c r="Q64" s="89" t="s">
        <v>135</v>
      </c>
      <c r="R64" s="380"/>
      <c r="S64" s="421"/>
      <c r="T64" s="15"/>
    </row>
    <row r="65" spans="1:21" ht="18.95" customHeight="1" thickBot="1" x14ac:dyDescent="0.25">
      <c r="A65" s="375"/>
      <c r="B65" s="378"/>
      <c r="C65" s="120" t="s">
        <v>74</v>
      </c>
      <c r="D65" s="121">
        <f>SUM(D63:D64)</f>
        <v>353400</v>
      </c>
      <c r="E65" s="121">
        <f t="shared" ref="E65:P65" si="18">SUM(E63:E64)</f>
        <v>23400</v>
      </c>
      <c r="F65" s="121">
        <f t="shared" si="18"/>
        <v>376800</v>
      </c>
      <c r="G65" s="121">
        <f t="shared" si="18"/>
        <v>12000</v>
      </c>
      <c r="H65" s="121">
        <f t="shared" si="18"/>
        <v>0</v>
      </c>
      <c r="I65" s="121">
        <f t="shared" si="18"/>
        <v>12000</v>
      </c>
      <c r="J65" s="121">
        <f t="shared" si="18"/>
        <v>365400</v>
      </c>
      <c r="K65" s="121">
        <f t="shared" si="18"/>
        <v>23400</v>
      </c>
      <c r="L65" s="121">
        <f t="shared" si="18"/>
        <v>388800</v>
      </c>
      <c r="M65" s="121">
        <f t="shared" si="18"/>
        <v>5700</v>
      </c>
      <c r="N65" s="121">
        <f t="shared" si="18"/>
        <v>0</v>
      </c>
      <c r="O65" s="121">
        <f t="shared" si="18"/>
        <v>5700</v>
      </c>
      <c r="P65" s="121">
        <f t="shared" si="18"/>
        <v>394500</v>
      </c>
      <c r="Q65" s="120" t="s">
        <v>75</v>
      </c>
      <c r="R65" s="381"/>
      <c r="S65" s="422"/>
      <c r="T65" s="15"/>
      <c r="U65" s="3">
        <v>394500</v>
      </c>
    </row>
    <row r="66" spans="1:21" ht="18.95" customHeight="1" x14ac:dyDescent="0.2">
      <c r="A66" s="417" t="s">
        <v>52</v>
      </c>
      <c r="B66" s="376" t="s">
        <v>95</v>
      </c>
      <c r="C66" s="115" t="s">
        <v>141</v>
      </c>
      <c r="D66" s="116">
        <v>3269079</v>
      </c>
      <c r="E66" s="116">
        <v>328165</v>
      </c>
      <c r="F66" s="116">
        <v>3597244</v>
      </c>
      <c r="G66" s="116">
        <v>277316</v>
      </c>
      <c r="H66" s="116">
        <v>5900</v>
      </c>
      <c r="I66" s="116">
        <v>283216</v>
      </c>
      <c r="J66" s="116">
        <v>3546395</v>
      </c>
      <c r="K66" s="116">
        <v>334065</v>
      </c>
      <c r="L66" s="116">
        <v>3880460</v>
      </c>
      <c r="M66" s="116">
        <v>106722</v>
      </c>
      <c r="N66" s="116">
        <v>10700</v>
      </c>
      <c r="O66" s="116">
        <v>117422</v>
      </c>
      <c r="P66" s="116">
        <v>3997882</v>
      </c>
      <c r="Q66" s="115" t="s">
        <v>144</v>
      </c>
      <c r="R66" s="379" t="s">
        <v>96</v>
      </c>
      <c r="S66" s="419" t="s">
        <v>53</v>
      </c>
      <c r="T66" s="15"/>
      <c r="U66" s="218">
        <f>P65-U65</f>
        <v>0</v>
      </c>
    </row>
    <row r="67" spans="1:21" ht="18.95" customHeight="1" x14ac:dyDescent="0.2">
      <c r="A67" s="374"/>
      <c r="B67" s="377"/>
      <c r="C67" s="89" t="s">
        <v>134</v>
      </c>
      <c r="D67" s="108">
        <v>381186</v>
      </c>
      <c r="E67" s="108">
        <v>24000</v>
      </c>
      <c r="F67" s="108">
        <v>405186</v>
      </c>
      <c r="G67" s="108">
        <v>40850</v>
      </c>
      <c r="H67" s="108">
        <v>5670</v>
      </c>
      <c r="I67" s="108">
        <v>46520</v>
      </c>
      <c r="J67" s="108">
        <v>422036</v>
      </c>
      <c r="K67" s="108">
        <v>29670</v>
      </c>
      <c r="L67" s="108">
        <v>451706</v>
      </c>
      <c r="M67" s="108">
        <v>4722</v>
      </c>
      <c r="N67" s="108">
        <v>2000</v>
      </c>
      <c r="O67" s="108">
        <v>6722</v>
      </c>
      <c r="P67" s="108">
        <v>458428</v>
      </c>
      <c r="Q67" s="89" t="s">
        <v>135</v>
      </c>
      <c r="R67" s="380"/>
      <c r="S67" s="383"/>
      <c r="T67" s="15"/>
    </row>
    <row r="68" spans="1:21" ht="18.95" customHeight="1" thickBot="1" x14ac:dyDescent="0.25">
      <c r="A68" s="374"/>
      <c r="B68" s="378"/>
      <c r="C68" s="120" t="s">
        <v>74</v>
      </c>
      <c r="D68" s="121">
        <f>SUM(D66:D67)</f>
        <v>3650265</v>
      </c>
      <c r="E68" s="121">
        <f t="shared" ref="E68:P68" si="19">SUM(E66:E67)</f>
        <v>352165</v>
      </c>
      <c r="F68" s="121">
        <f t="shared" si="19"/>
        <v>4002430</v>
      </c>
      <c r="G68" s="121">
        <f t="shared" si="19"/>
        <v>318166</v>
      </c>
      <c r="H68" s="121">
        <f t="shared" si="19"/>
        <v>11570</v>
      </c>
      <c r="I68" s="121">
        <f t="shared" si="19"/>
        <v>329736</v>
      </c>
      <c r="J68" s="121">
        <f t="shared" si="19"/>
        <v>3968431</v>
      </c>
      <c r="K68" s="121">
        <f t="shared" si="19"/>
        <v>363735</v>
      </c>
      <c r="L68" s="121">
        <f t="shared" si="19"/>
        <v>4332166</v>
      </c>
      <c r="M68" s="121">
        <f t="shared" si="19"/>
        <v>111444</v>
      </c>
      <c r="N68" s="121">
        <f t="shared" si="19"/>
        <v>12700</v>
      </c>
      <c r="O68" s="121">
        <f t="shared" si="19"/>
        <v>124144</v>
      </c>
      <c r="P68" s="121">
        <f t="shared" si="19"/>
        <v>4456310</v>
      </c>
      <c r="Q68" s="120" t="s">
        <v>75</v>
      </c>
      <c r="R68" s="381"/>
      <c r="S68" s="383"/>
      <c r="T68" s="15"/>
    </row>
    <row r="69" spans="1:21" ht="18.95" customHeight="1" x14ac:dyDescent="0.2">
      <c r="A69" s="374"/>
      <c r="B69" s="376" t="s">
        <v>98</v>
      </c>
      <c r="C69" s="115" t="s">
        <v>141</v>
      </c>
      <c r="D69" s="116">
        <v>1264800</v>
      </c>
      <c r="E69" s="116">
        <v>975865</v>
      </c>
      <c r="F69" s="116">
        <v>2240665</v>
      </c>
      <c r="G69" s="116">
        <v>610929</v>
      </c>
      <c r="H69" s="116">
        <v>0</v>
      </c>
      <c r="I69" s="116">
        <v>610929</v>
      </c>
      <c r="J69" s="116">
        <v>1875729</v>
      </c>
      <c r="K69" s="116">
        <v>975865</v>
      </c>
      <c r="L69" s="116">
        <v>2851594</v>
      </c>
      <c r="M69" s="116">
        <v>4545</v>
      </c>
      <c r="N69" s="116">
        <v>707</v>
      </c>
      <c r="O69" s="116">
        <v>5252</v>
      </c>
      <c r="P69" s="116">
        <v>2856846</v>
      </c>
      <c r="Q69" s="115" t="s">
        <v>144</v>
      </c>
      <c r="R69" s="379" t="s">
        <v>99</v>
      </c>
      <c r="S69" s="383"/>
      <c r="T69" s="15"/>
    </row>
    <row r="70" spans="1:21" ht="18.95" customHeight="1" x14ac:dyDescent="0.2">
      <c r="A70" s="374"/>
      <c r="B70" s="377"/>
      <c r="C70" s="89" t="s">
        <v>134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  <c r="I70" s="108">
        <v>0</v>
      </c>
      <c r="J70" s="108">
        <v>0</v>
      </c>
      <c r="K70" s="108">
        <v>0</v>
      </c>
      <c r="L70" s="108">
        <v>0</v>
      </c>
      <c r="M70" s="108">
        <v>0</v>
      </c>
      <c r="N70" s="108">
        <v>0</v>
      </c>
      <c r="O70" s="108">
        <v>0</v>
      </c>
      <c r="P70" s="108">
        <v>0</v>
      </c>
      <c r="Q70" s="89" t="s">
        <v>135</v>
      </c>
      <c r="R70" s="380"/>
      <c r="S70" s="383"/>
      <c r="T70" s="15"/>
    </row>
    <row r="71" spans="1:21" ht="18.95" customHeight="1" thickBot="1" x14ac:dyDescent="0.25">
      <c r="A71" s="374"/>
      <c r="B71" s="378"/>
      <c r="C71" s="120" t="s">
        <v>74</v>
      </c>
      <c r="D71" s="121">
        <f>SUM(D69:D70)</f>
        <v>1264800</v>
      </c>
      <c r="E71" s="121">
        <f t="shared" ref="E71:P71" si="20">SUM(E69:E70)</f>
        <v>975865</v>
      </c>
      <c r="F71" s="121">
        <f t="shared" si="20"/>
        <v>2240665</v>
      </c>
      <c r="G71" s="121">
        <f t="shared" si="20"/>
        <v>610929</v>
      </c>
      <c r="H71" s="121">
        <f t="shared" si="20"/>
        <v>0</v>
      </c>
      <c r="I71" s="121">
        <f t="shared" si="20"/>
        <v>610929</v>
      </c>
      <c r="J71" s="121">
        <f t="shared" si="20"/>
        <v>1875729</v>
      </c>
      <c r="K71" s="121">
        <f t="shared" si="20"/>
        <v>975865</v>
      </c>
      <c r="L71" s="121">
        <f t="shared" si="20"/>
        <v>2851594</v>
      </c>
      <c r="M71" s="121">
        <f t="shared" si="20"/>
        <v>4545</v>
      </c>
      <c r="N71" s="121">
        <f t="shared" si="20"/>
        <v>707</v>
      </c>
      <c r="O71" s="121">
        <f t="shared" si="20"/>
        <v>5252</v>
      </c>
      <c r="P71" s="121">
        <f t="shared" si="20"/>
        <v>2856846</v>
      </c>
      <c r="Q71" s="120" t="s">
        <v>75</v>
      </c>
      <c r="R71" s="381"/>
      <c r="S71" s="383"/>
      <c r="T71" s="15"/>
    </row>
    <row r="72" spans="1:21" ht="18.95" customHeight="1" x14ac:dyDescent="0.2">
      <c r="A72" s="374"/>
      <c r="B72" s="385" t="s">
        <v>100</v>
      </c>
      <c r="C72" s="88" t="s">
        <v>141</v>
      </c>
      <c r="D72" s="107">
        <f>D66+D69</f>
        <v>4533879</v>
      </c>
      <c r="E72" s="107">
        <f t="shared" ref="E72:P72" si="21">E66+E69</f>
        <v>1304030</v>
      </c>
      <c r="F72" s="107">
        <f t="shared" si="21"/>
        <v>5837909</v>
      </c>
      <c r="G72" s="107">
        <f t="shared" si="21"/>
        <v>888245</v>
      </c>
      <c r="H72" s="107">
        <f t="shared" si="21"/>
        <v>5900</v>
      </c>
      <c r="I72" s="107">
        <f t="shared" si="21"/>
        <v>894145</v>
      </c>
      <c r="J72" s="107">
        <f t="shared" si="21"/>
        <v>5422124</v>
      </c>
      <c r="K72" s="107">
        <f t="shared" si="21"/>
        <v>1309930</v>
      </c>
      <c r="L72" s="107">
        <f t="shared" si="21"/>
        <v>6732054</v>
      </c>
      <c r="M72" s="107">
        <f t="shared" si="21"/>
        <v>111267</v>
      </c>
      <c r="N72" s="107">
        <f t="shared" si="21"/>
        <v>11407</v>
      </c>
      <c r="O72" s="107">
        <f t="shared" si="21"/>
        <v>122674</v>
      </c>
      <c r="P72" s="107">
        <f t="shared" si="21"/>
        <v>6854728</v>
      </c>
      <c r="Q72" s="88" t="s">
        <v>144</v>
      </c>
      <c r="R72" s="386" t="s">
        <v>75</v>
      </c>
      <c r="S72" s="383"/>
      <c r="T72" s="15"/>
    </row>
    <row r="73" spans="1:21" ht="18.95" customHeight="1" x14ac:dyDescent="0.2">
      <c r="A73" s="374"/>
      <c r="B73" s="377"/>
      <c r="C73" s="89" t="s">
        <v>134</v>
      </c>
      <c r="D73" s="108">
        <f>D67+D70</f>
        <v>381186</v>
      </c>
      <c r="E73" s="108">
        <f t="shared" ref="E73:P73" si="22">E67+E70</f>
        <v>24000</v>
      </c>
      <c r="F73" s="108">
        <f t="shared" si="22"/>
        <v>405186</v>
      </c>
      <c r="G73" s="108">
        <f t="shared" si="22"/>
        <v>40850</v>
      </c>
      <c r="H73" s="108">
        <f t="shared" si="22"/>
        <v>5670</v>
      </c>
      <c r="I73" s="108">
        <f t="shared" si="22"/>
        <v>46520</v>
      </c>
      <c r="J73" s="108">
        <f t="shared" si="22"/>
        <v>422036</v>
      </c>
      <c r="K73" s="108">
        <f t="shared" si="22"/>
        <v>29670</v>
      </c>
      <c r="L73" s="108">
        <f t="shared" si="22"/>
        <v>451706</v>
      </c>
      <c r="M73" s="108">
        <f t="shared" si="22"/>
        <v>4722</v>
      </c>
      <c r="N73" s="108">
        <f t="shared" si="22"/>
        <v>2000</v>
      </c>
      <c r="O73" s="108">
        <f t="shared" si="22"/>
        <v>6722</v>
      </c>
      <c r="P73" s="108">
        <f t="shared" si="22"/>
        <v>458428</v>
      </c>
      <c r="Q73" s="89" t="s">
        <v>135</v>
      </c>
      <c r="R73" s="380"/>
      <c r="S73" s="383"/>
      <c r="T73" s="15"/>
    </row>
    <row r="74" spans="1:21" ht="18.95" customHeight="1" thickBot="1" x14ac:dyDescent="0.25">
      <c r="A74" s="375"/>
      <c r="B74" s="378"/>
      <c r="C74" s="120" t="s">
        <v>74</v>
      </c>
      <c r="D74" s="121">
        <f>SUM(D72:D73)</f>
        <v>4915065</v>
      </c>
      <c r="E74" s="121">
        <f t="shared" ref="E74:P74" si="23">SUM(E72:E73)</f>
        <v>1328030</v>
      </c>
      <c r="F74" s="121">
        <f t="shared" si="23"/>
        <v>6243095</v>
      </c>
      <c r="G74" s="121">
        <f t="shared" si="23"/>
        <v>929095</v>
      </c>
      <c r="H74" s="121">
        <f t="shared" si="23"/>
        <v>11570</v>
      </c>
      <c r="I74" s="121">
        <f t="shared" si="23"/>
        <v>940665</v>
      </c>
      <c r="J74" s="121">
        <f t="shared" si="23"/>
        <v>5844160</v>
      </c>
      <c r="K74" s="121">
        <f t="shared" si="23"/>
        <v>1339600</v>
      </c>
      <c r="L74" s="121">
        <f t="shared" si="23"/>
        <v>7183760</v>
      </c>
      <c r="M74" s="121">
        <f t="shared" si="23"/>
        <v>115989</v>
      </c>
      <c r="N74" s="121">
        <f t="shared" si="23"/>
        <v>13407</v>
      </c>
      <c r="O74" s="121">
        <f t="shared" si="23"/>
        <v>129396</v>
      </c>
      <c r="P74" s="121">
        <f t="shared" si="23"/>
        <v>7313156</v>
      </c>
      <c r="Q74" s="120" t="s">
        <v>75</v>
      </c>
      <c r="R74" s="381"/>
      <c r="S74" s="384"/>
      <c r="T74" s="15"/>
    </row>
    <row r="75" spans="1:21" x14ac:dyDescent="0.2">
      <c r="A75" s="90"/>
      <c r="B75" s="90"/>
      <c r="C75" s="90"/>
      <c r="Q75" s="90"/>
      <c r="R75" s="90"/>
      <c r="S75" s="97"/>
      <c r="T75" s="15"/>
    </row>
    <row r="76" spans="1:21" ht="21.6" customHeight="1" x14ac:dyDescent="0.2">
      <c r="A76" s="399" t="s">
        <v>192</v>
      </c>
      <c r="B76" s="399"/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15"/>
    </row>
    <row r="77" spans="1:21" ht="21.6" customHeight="1" x14ac:dyDescent="0.2">
      <c r="A77" s="400" t="s">
        <v>193</v>
      </c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400"/>
      <c r="R77" s="400"/>
      <c r="S77" s="400"/>
      <c r="T77" s="15"/>
    </row>
    <row r="78" spans="1:21" ht="21.6" customHeight="1" thickBot="1" x14ac:dyDescent="0.25">
      <c r="A78" s="401"/>
      <c r="B78" s="401"/>
      <c r="C78" s="401"/>
      <c r="D78" s="401"/>
      <c r="E78" s="22" t="s">
        <v>153</v>
      </c>
      <c r="F78" s="22"/>
      <c r="G78" s="23"/>
      <c r="H78" s="23"/>
      <c r="I78" s="23"/>
      <c r="J78" s="23"/>
      <c r="K78" s="23"/>
      <c r="L78" s="23"/>
      <c r="M78" s="23"/>
      <c r="N78" s="402" t="s">
        <v>154</v>
      </c>
      <c r="O78" s="402"/>
      <c r="P78" s="403"/>
      <c r="Q78" s="403"/>
      <c r="R78" s="403"/>
      <c r="S78" s="403"/>
      <c r="T78" s="15"/>
    </row>
    <row r="79" spans="1:21" ht="21.6" customHeight="1" x14ac:dyDescent="0.2">
      <c r="A79" s="404" t="s">
        <v>21</v>
      </c>
      <c r="B79" s="407" t="s">
        <v>78</v>
      </c>
      <c r="C79" s="410" t="s">
        <v>155</v>
      </c>
      <c r="D79" s="413" t="s">
        <v>179</v>
      </c>
      <c r="E79" s="413"/>
      <c r="F79" s="413"/>
      <c r="G79" s="413"/>
      <c r="H79" s="413"/>
      <c r="I79" s="413"/>
      <c r="J79" s="413"/>
      <c r="K79" s="413"/>
      <c r="L79" s="413"/>
      <c r="M79" s="413" t="s">
        <v>180</v>
      </c>
      <c r="N79" s="413"/>
      <c r="O79" s="413"/>
      <c r="P79" s="387" t="s">
        <v>156</v>
      </c>
      <c r="Q79" s="389" t="s">
        <v>157</v>
      </c>
      <c r="R79" s="392" t="s">
        <v>86</v>
      </c>
      <c r="S79" s="395" t="s">
        <v>158</v>
      </c>
      <c r="T79" s="15"/>
    </row>
    <row r="80" spans="1:21" ht="26.25" customHeight="1" x14ac:dyDescent="0.2">
      <c r="A80" s="405"/>
      <c r="B80" s="408"/>
      <c r="C80" s="411"/>
      <c r="D80" s="398" t="s">
        <v>182</v>
      </c>
      <c r="E80" s="398"/>
      <c r="F80" s="398"/>
      <c r="G80" s="388" t="s">
        <v>183</v>
      </c>
      <c r="H80" s="388"/>
      <c r="I80" s="388"/>
      <c r="J80" s="398" t="s">
        <v>181</v>
      </c>
      <c r="K80" s="398"/>
      <c r="L80" s="398"/>
      <c r="M80" s="398"/>
      <c r="N80" s="398"/>
      <c r="O80" s="398"/>
      <c r="P80" s="388"/>
      <c r="Q80" s="390"/>
      <c r="R80" s="393"/>
      <c r="S80" s="396"/>
      <c r="T80" s="15"/>
    </row>
    <row r="81" spans="1:20" ht="21.6" customHeight="1" x14ac:dyDescent="0.2">
      <c r="A81" s="405"/>
      <c r="B81" s="408"/>
      <c r="C81" s="411"/>
      <c r="D81" s="126" t="s">
        <v>159</v>
      </c>
      <c r="E81" s="126" t="s">
        <v>160</v>
      </c>
      <c r="F81" s="126" t="s">
        <v>161</v>
      </c>
      <c r="G81" s="126" t="s">
        <v>159</v>
      </c>
      <c r="H81" s="126" t="s">
        <v>160</v>
      </c>
      <c r="I81" s="126" t="s">
        <v>162</v>
      </c>
      <c r="J81" s="126" t="s">
        <v>163</v>
      </c>
      <c r="K81" s="126" t="s">
        <v>160</v>
      </c>
      <c r="L81" s="126" t="s">
        <v>162</v>
      </c>
      <c r="M81" s="126" t="s">
        <v>159</v>
      </c>
      <c r="N81" s="126" t="s">
        <v>164</v>
      </c>
      <c r="O81" s="126" t="s">
        <v>162</v>
      </c>
      <c r="P81" s="388"/>
      <c r="Q81" s="390"/>
      <c r="R81" s="393"/>
      <c r="S81" s="396"/>
      <c r="T81" s="15"/>
    </row>
    <row r="82" spans="1:20" ht="21.6" customHeight="1" thickBot="1" x14ac:dyDescent="0.25">
      <c r="A82" s="406"/>
      <c r="B82" s="409"/>
      <c r="C82" s="412"/>
      <c r="D82" s="127" t="s">
        <v>146</v>
      </c>
      <c r="E82" s="127" t="s">
        <v>149</v>
      </c>
      <c r="F82" s="127" t="s">
        <v>75</v>
      </c>
      <c r="G82" s="127" t="s">
        <v>146</v>
      </c>
      <c r="H82" s="127" t="s">
        <v>149</v>
      </c>
      <c r="I82" s="127" t="s">
        <v>75</v>
      </c>
      <c r="J82" s="127" t="s">
        <v>146</v>
      </c>
      <c r="K82" s="127" t="s">
        <v>149</v>
      </c>
      <c r="L82" s="127" t="s">
        <v>75</v>
      </c>
      <c r="M82" s="127" t="s">
        <v>146</v>
      </c>
      <c r="N82" s="127" t="s">
        <v>149</v>
      </c>
      <c r="O82" s="127" t="s">
        <v>75</v>
      </c>
      <c r="P82" s="128" t="s">
        <v>75</v>
      </c>
      <c r="Q82" s="391"/>
      <c r="R82" s="394"/>
      <c r="S82" s="397"/>
      <c r="T82" s="15"/>
    </row>
    <row r="83" spans="1:20" ht="21.6" customHeight="1" x14ac:dyDescent="0.2">
      <c r="A83" s="373" t="s">
        <v>54</v>
      </c>
      <c r="B83" s="376" t="s">
        <v>95</v>
      </c>
      <c r="C83" s="115" t="s">
        <v>141</v>
      </c>
      <c r="D83" s="116">
        <v>13200</v>
      </c>
      <c r="E83" s="116">
        <v>0</v>
      </c>
      <c r="F83" s="116">
        <v>13200</v>
      </c>
      <c r="G83" s="116">
        <v>0</v>
      </c>
      <c r="H83" s="116">
        <v>0</v>
      </c>
      <c r="I83" s="116">
        <v>0</v>
      </c>
      <c r="J83" s="116">
        <v>13200</v>
      </c>
      <c r="K83" s="116">
        <v>0</v>
      </c>
      <c r="L83" s="116">
        <v>13200</v>
      </c>
      <c r="M83" s="116">
        <v>425</v>
      </c>
      <c r="N83" s="116">
        <v>0</v>
      </c>
      <c r="O83" s="116">
        <v>425</v>
      </c>
      <c r="P83" s="116">
        <v>13625</v>
      </c>
      <c r="Q83" s="115" t="s">
        <v>144</v>
      </c>
      <c r="R83" s="379" t="s">
        <v>96</v>
      </c>
      <c r="S83" s="382" t="s">
        <v>55</v>
      </c>
      <c r="T83" s="15"/>
    </row>
    <row r="84" spans="1:20" ht="21.6" customHeight="1" x14ac:dyDescent="0.2">
      <c r="A84" s="374"/>
      <c r="B84" s="377"/>
      <c r="C84" s="89" t="s">
        <v>134</v>
      </c>
      <c r="D84" s="108">
        <v>9600</v>
      </c>
      <c r="E84" s="108">
        <v>0</v>
      </c>
      <c r="F84" s="108">
        <v>9600</v>
      </c>
      <c r="G84" s="108">
        <v>0</v>
      </c>
      <c r="H84" s="108">
        <v>0</v>
      </c>
      <c r="I84" s="108">
        <v>0</v>
      </c>
      <c r="J84" s="108">
        <v>9600</v>
      </c>
      <c r="K84" s="108">
        <v>0</v>
      </c>
      <c r="L84" s="108">
        <v>9600</v>
      </c>
      <c r="M84" s="108">
        <v>0</v>
      </c>
      <c r="N84" s="108">
        <v>0</v>
      </c>
      <c r="O84" s="108">
        <v>0</v>
      </c>
      <c r="P84" s="108">
        <v>9600</v>
      </c>
      <c r="Q84" s="89" t="s">
        <v>135</v>
      </c>
      <c r="R84" s="380"/>
      <c r="S84" s="383"/>
      <c r="T84" s="15"/>
    </row>
    <row r="85" spans="1:20" ht="21.6" customHeight="1" thickBot="1" x14ac:dyDescent="0.25">
      <c r="A85" s="375"/>
      <c r="B85" s="378"/>
      <c r="C85" s="120" t="s">
        <v>74</v>
      </c>
      <c r="D85" s="121">
        <f>SUM(D83:D84)</f>
        <v>22800</v>
      </c>
      <c r="E85" s="121">
        <f t="shared" ref="E85:P85" si="24">SUM(E83:E84)</f>
        <v>0</v>
      </c>
      <c r="F85" s="121">
        <f t="shared" si="24"/>
        <v>22800</v>
      </c>
      <c r="G85" s="121">
        <f t="shared" si="24"/>
        <v>0</v>
      </c>
      <c r="H85" s="121">
        <f t="shared" si="24"/>
        <v>0</v>
      </c>
      <c r="I85" s="121">
        <f t="shared" si="24"/>
        <v>0</v>
      </c>
      <c r="J85" s="121">
        <f t="shared" si="24"/>
        <v>22800</v>
      </c>
      <c r="K85" s="121">
        <f t="shared" si="24"/>
        <v>0</v>
      </c>
      <c r="L85" s="121">
        <f t="shared" si="24"/>
        <v>22800</v>
      </c>
      <c r="M85" s="121">
        <f t="shared" si="24"/>
        <v>425</v>
      </c>
      <c r="N85" s="121">
        <f t="shared" si="24"/>
        <v>0</v>
      </c>
      <c r="O85" s="121">
        <f t="shared" si="24"/>
        <v>425</v>
      </c>
      <c r="P85" s="121">
        <f t="shared" si="24"/>
        <v>23225</v>
      </c>
      <c r="Q85" s="120" t="s">
        <v>75</v>
      </c>
      <c r="R85" s="381"/>
      <c r="S85" s="384"/>
      <c r="T85" s="15"/>
    </row>
    <row r="86" spans="1:20" ht="21.6" customHeight="1" x14ac:dyDescent="0.2">
      <c r="A86" s="373" t="s">
        <v>56</v>
      </c>
      <c r="B86" s="376" t="s">
        <v>95</v>
      </c>
      <c r="C86" s="115" t="s">
        <v>141</v>
      </c>
      <c r="D86" s="116">
        <v>5688671</v>
      </c>
      <c r="E86" s="116">
        <v>18000</v>
      </c>
      <c r="F86" s="116">
        <v>5706671</v>
      </c>
      <c r="G86" s="116">
        <v>180600</v>
      </c>
      <c r="H86" s="116">
        <v>0</v>
      </c>
      <c r="I86" s="116">
        <v>180600</v>
      </c>
      <c r="J86" s="116">
        <v>5869271</v>
      </c>
      <c r="K86" s="116">
        <v>18000</v>
      </c>
      <c r="L86" s="116">
        <v>5887271</v>
      </c>
      <c r="M86" s="116">
        <v>83845</v>
      </c>
      <c r="N86" s="116">
        <v>300</v>
      </c>
      <c r="O86" s="116">
        <v>84145</v>
      </c>
      <c r="P86" s="116">
        <v>5971416</v>
      </c>
      <c r="Q86" s="115" t="s">
        <v>144</v>
      </c>
      <c r="R86" s="379" t="s">
        <v>96</v>
      </c>
      <c r="S86" s="382" t="s">
        <v>57</v>
      </c>
    </row>
    <row r="87" spans="1:20" ht="21.6" customHeight="1" x14ac:dyDescent="0.2">
      <c r="A87" s="374"/>
      <c r="B87" s="377"/>
      <c r="C87" s="89" t="s">
        <v>134</v>
      </c>
      <c r="D87" s="108">
        <v>30000</v>
      </c>
      <c r="E87" s="108">
        <v>0</v>
      </c>
      <c r="F87" s="108">
        <v>30000</v>
      </c>
      <c r="G87" s="108">
        <v>36000</v>
      </c>
      <c r="H87" s="108">
        <v>0</v>
      </c>
      <c r="I87" s="108">
        <v>36000</v>
      </c>
      <c r="J87" s="108">
        <v>66000</v>
      </c>
      <c r="K87" s="108">
        <v>0</v>
      </c>
      <c r="L87" s="108">
        <v>66000</v>
      </c>
      <c r="M87" s="108">
        <v>0</v>
      </c>
      <c r="N87" s="108">
        <v>0</v>
      </c>
      <c r="O87" s="108">
        <v>0</v>
      </c>
      <c r="P87" s="108">
        <v>66000</v>
      </c>
      <c r="Q87" s="89" t="s">
        <v>135</v>
      </c>
      <c r="R87" s="380"/>
      <c r="S87" s="383"/>
    </row>
    <row r="88" spans="1:20" ht="21.6" customHeight="1" thickBot="1" x14ac:dyDescent="0.25">
      <c r="A88" s="375"/>
      <c r="B88" s="378"/>
      <c r="C88" s="120" t="s">
        <v>74</v>
      </c>
      <c r="D88" s="121">
        <f>SUM(D86:D87)</f>
        <v>5718671</v>
      </c>
      <c r="E88" s="121">
        <f t="shared" ref="E88:P88" si="25">SUM(E86:E87)</f>
        <v>18000</v>
      </c>
      <c r="F88" s="121">
        <f t="shared" si="25"/>
        <v>5736671</v>
      </c>
      <c r="G88" s="121">
        <f t="shared" si="25"/>
        <v>216600</v>
      </c>
      <c r="H88" s="121">
        <f t="shared" si="25"/>
        <v>0</v>
      </c>
      <c r="I88" s="121">
        <f t="shared" si="25"/>
        <v>216600</v>
      </c>
      <c r="J88" s="121">
        <f t="shared" si="25"/>
        <v>5935271</v>
      </c>
      <c r="K88" s="121">
        <f t="shared" si="25"/>
        <v>18000</v>
      </c>
      <c r="L88" s="121">
        <f t="shared" si="25"/>
        <v>5953271</v>
      </c>
      <c r="M88" s="121">
        <f t="shared" si="25"/>
        <v>83845</v>
      </c>
      <c r="N88" s="121">
        <f t="shared" si="25"/>
        <v>300</v>
      </c>
      <c r="O88" s="121">
        <f t="shared" si="25"/>
        <v>84145</v>
      </c>
      <c r="P88" s="121">
        <f t="shared" si="25"/>
        <v>6037416</v>
      </c>
      <c r="Q88" s="120" t="s">
        <v>75</v>
      </c>
      <c r="R88" s="381"/>
      <c r="S88" s="384"/>
    </row>
    <row r="89" spans="1:20" ht="21.6" customHeight="1" x14ac:dyDescent="0.2">
      <c r="A89" s="373" t="s">
        <v>58</v>
      </c>
      <c r="B89" s="376" t="s">
        <v>95</v>
      </c>
      <c r="C89" s="115" t="s">
        <v>141</v>
      </c>
      <c r="D89" s="116">
        <v>22600</v>
      </c>
      <c r="E89" s="116">
        <v>0</v>
      </c>
      <c r="F89" s="116">
        <v>22600</v>
      </c>
      <c r="G89" s="116">
        <v>0</v>
      </c>
      <c r="H89" s="116">
        <v>0</v>
      </c>
      <c r="I89" s="116">
        <v>0</v>
      </c>
      <c r="J89" s="116">
        <v>22600</v>
      </c>
      <c r="K89" s="116">
        <v>0</v>
      </c>
      <c r="L89" s="116">
        <v>22600</v>
      </c>
      <c r="M89" s="116">
        <v>0</v>
      </c>
      <c r="N89" s="116">
        <v>0</v>
      </c>
      <c r="O89" s="116">
        <v>0</v>
      </c>
      <c r="P89" s="116">
        <v>22600</v>
      </c>
      <c r="Q89" s="115" t="s">
        <v>144</v>
      </c>
      <c r="R89" s="379" t="s">
        <v>96</v>
      </c>
      <c r="S89" s="382" t="s">
        <v>59</v>
      </c>
    </row>
    <row r="90" spans="1:20" ht="21.6" customHeight="1" x14ac:dyDescent="0.2">
      <c r="A90" s="374"/>
      <c r="B90" s="377"/>
      <c r="C90" s="89" t="s">
        <v>134</v>
      </c>
      <c r="D90" s="108">
        <v>0</v>
      </c>
      <c r="E90" s="108">
        <v>0</v>
      </c>
      <c r="F90" s="108">
        <v>0</v>
      </c>
      <c r="G90" s="108">
        <v>0</v>
      </c>
      <c r="H90" s="108">
        <v>0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>
        <v>0</v>
      </c>
      <c r="O90" s="108">
        <v>0</v>
      </c>
      <c r="P90" s="108">
        <v>0</v>
      </c>
      <c r="Q90" s="89" t="s">
        <v>135</v>
      </c>
      <c r="R90" s="380"/>
      <c r="S90" s="383"/>
    </row>
    <row r="91" spans="1:20" ht="21.6" customHeight="1" thickBot="1" x14ac:dyDescent="0.25">
      <c r="A91" s="375"/>
      <c r="B91" s="378"/>
      <c r="C91" s="120" t="s">
        <v>74</v>
      </c>
      <c r="D91" s="121">
        <f>SUM(D89:D90)</f>
        <v>22600</v>
      </c>
      <c r="E91" s="121">
        <f t="shared" ref="E91:P91" si="26">SUM(E89:E90)</f>
        <v>0</v>
      </c>
      <c r="F91" s="121">
        <f t="shared" si="26"/>
        <v>22600</v>
      </c>
      <c r="G91" s="121">
        <f t="shared" si="26"/>
        <v>0</v>
      </c>
      <c r="H91" s="121">
        <f t="shared" si="26"/>
        <v>0</v>
      </c>
      <c r="I91" s="121">
        <f t="shared" si="26"/>
        <v>0</v>
      </c>
      <c r="J91" s="121">
        <f t="shared" si="26"/>
        <v>22600</v>
      </c>
      <c r="K91" s="121">
        <f t="shared" si="26"/>
        <v>0</v>
      </c>
      <c r="L91" s="121">
        <f t="shared" si="26"/>
        <v>22600</v>
      </c>
      <c r="M91" s="121">
        <f t="shared" si="26"/>
        <v>0</v>
      </c>
      <c r="N91" s="121">
        <f t="shared" si="26"/>
        <v>0</v>
      </c>
      <c r="O91" s="121">
        <f t="shared" si="26"/>
        <v>0</v>
      </c>
      <c r="P91" s="121">
        <f t="shared" si="26"/>
        <v>22600</v>
      </c>
      <c r="Q91" s="120" t="s">
        <v>75</v>
      </c>
      <c r="R91" s="381"/>
      <c r="S91" s="384"/>
    </row>
    <row r="92" spans="1:20" ht="21.6" customHeight="1" x14ac:dyDescent="0.2">
      <c r="A92" s="373" t="s">
        <v>60</v>
      </c>
      <c r="B92" s="376" t="s">
        <v>95</v>
      </c>
      <c r="C92" s="115" t="s">
        <v>141</v>
      </c>
      <c r="D92" s="116">
        <v>48800</v>
      </c>
      <c r="E92" s="116">
        <v>0</v>
      </c>
      <c r="F92" s="116">
        <v>48800</v>
      </c>
      <c r="G92" s="116">
        <v>12500</v>
      </c>
      <c r="H92" s="116">
        <v>0</v>
      </c>
      <c r="I92" s="116">
        <v>12500</v>
      </c>
      <c r="J92" s="116">
        <v>61300</v>
      </c>
      <c r="K92" s="116">
        <v>0</v>
      </c>
      <c r="L92" s="116">
        <v>61300</v>
      </c>
      <c r="M92" s="116">
        <v>0</v>
      </c>
      <c r="N92" s="116">
        <v>0</v>
      </c>
      <c r="O92" s="116">
        <v>0</v>
      </c>
      <c r="P92" s="116">
        <v>61300</v>
      </c>
      <c r="Q92" s="118" t="s">
        <v>144</v>
      </c>
      <c r="R92" s="379" t="s">
        <v>96</v>
      </c>
      <c r="S92" s="382" t="s">
        <v>61</v>
      </c>
    </row>
    <row r="93" spans="1:20" ht="21.6" customHeight="1" x14ac:dyDescent="0.2">
      <c r="A93" s="374"/>
      <c r="B93" s="377"/>
      <c r="C93" s="89" t="s">
        <v>134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8">
        <v>0</v>
      </c>
      <c r="P93" s="108">
        <v>0</v>
      </c>
      <c r="Q93" s="93" t="s">
        <v>135</v>
      </c>
      <c r="R93" s="380"/>
      <c r="S93" s="383"/>
    </row>
    <row r="94" spans="1:20" ht="21.6" customHeight="1" thickBot="1" x14ac:dyDescent="0.25">
      <c r="A94" s="375"/>
      <c r="B94" s="378"/>
      <c r="C94" s="120" t="s">
        <v>74</v>
      </c>
      <c r="D94" s="121">
        <f>SUM(D92:D93)</f>
        <v>48800</v>
      </c>
      <c r="E94" s="121">
        <f t="shared" ref="E94:P94" si="27">SUM(E92:E93)</f>
        <v>0</v>
      </c>
      <c r="F94" s="121">
        <f t="shared" si="27"/>
        <v>48800</v>
      </c>
      <c r="G94" s="121">
        <f t="shared" si="27"/>
        <v>12500</v>
      </c>
      <c r="H94" s="121">
        <f t="shared" si="27"/>
        <v>0</v>
      </c>
      <c r="I94" s="121">
        <f t="shared" si="27"/>
        <v>12500</v>
      </c>
      <c r="J94" s="121">
        <f t="shared" si="27"/>
        <v>61300</v>
      </c>
      <c r="K94" s="121">
        <f t="shared" si="27"/>
        <v>0</v>
      </c>
      <c r="L94" s="121">
        <f t="shared" si="27"/>
        <v>61300</v>
      </c>
      <c r="M94" s="121">
        <f t="shared" si="27"/>
        <v>0</v>
      </c>
      <c r="N94" s="121">
        <f t="shared" si="27"/>
        <v>0</v>
      </c>
      <c r="O94" s="121">
        <f t="shared" si="27"/>
        <v>0</v>
      </c>
      <c r="P94" s="121">
        <f t="shared" si="27"/>
        <v>61300</v>
      </c>
      <c r="Q94" s="122" t="s">
        <v>75</v>
      </c>
      <c r="R94" s="381"/>
      <c r="S94" s="384"/>
    </row>
    <row r="95" spans="1:20" ht="21.6" customHeight="1" x14ac:dyDescent="0.2">
      <c r="A95" s="417" t="s">
        <v>62</v>
      </c>
      <c r="B95" s="385" t="s">
        <v>95</v>
      </c>
      <c r="C95" s="88" t="s">
        <v>141</v>
      </c>
      <c r="D95" s="107">
        <v>2298726</v>
      </c>
      <c r="E95" s="107">
        <v>37200</v>
      </c>
      <c r="F95" s="107">
        <v>2335926</v>
      </c>
      <c r="G95" s="107">
        <v>498439</v>
      </c>
      <c r="H95" s="107">
        <v>0</v>
      </c>
      <c r="I95" s="107">
        <v>498439</v>
      </c>
      <c r="J95" s="107">
        <v>2797165</v>
      </c>
      <c r="K95" s="107">
        <v>37200</v>
      </c>
      <c r="L95" s="107">
        <v>2834365</v>
      </c>
      <c r="M95" s="107">
        <v>131102</v>
      </c>
      <c r="N95" s="107">
        <v>750</v>
      </c>
      <c r="O95" s="107">
        <v>131852</v>
      </c>
      <c r="P95" s="107">
        <v>2966217</v>
      </c>
      <c r="Q95" s="117" t="s">
        <v>144</v>
      </c>
      <c r="R95" s="386" t="s">
        <v>96</v>
      </c>
      <c r="S95" s="419" t="s">
        <v>63</v>
      </c>
    </row>
    <row r="96" spans="1:20" ht="21.6" customHeight="1" x14ac:dyDescent="0.2">
      <c r="A96" s="374"/>
      <c r="B96" s="377"/>
      <c r="C96" s="89" t="s">
        <v>134</v>
      </c>
      <c r="D96" s="108">
        <v>107127</v>
      </c>
      <c r="E96" s="108">
        <v>0</v>
      </c>
      <c r="F96" s="108">
        <v>107127</v>
      </c>
      <c r="G96" s="108">
        <v>42000</v>
      </c>
      <c r="H96" s="108">
        <v>0</v>
      </c>
      <c r="I96" s="108">
        <v>42000</v>
      </c>
      <c r="J96" s="108">
        <v>149127</v>
      </c>
      <c r="K96" s="108">
        <v>0</v>
      </c>
      <c r="L96" s="108">
        <v>149127</v>
      </c>
      <c r="M96" s="108">
        <v>21959</v>
      </c>
      <c r="N96" s="108">
        <v>0</v>
      </c>
      <c r="O96" s="108">
        <v>21959</v>
      </c>
      <c r="P96" s="108">
        <v>171086</v>
      </c>
      <c r="Q96" s="93" t="s">
        <v>135</v>
      </c>
      <c r="R96" s="380"/>
      <c r="S96" s="383"/>
    </row>
    <row r="97" spans="1:20" ht="21.6" customHeight="1" thickBot="1" x14ac:dyDescent="0.25">
      <c r="A97" s="375"/>
      <c r="B97" s="378"/>
      <c r="C97" s="120" t="s">
        <v>74</v>
      </c>
      <c r="D97" s="121">
        <f>SUM(D95:D96)</f>
        <v>2405853</v>
      </c>
      <c r="E97" s="121">
        <f t="shared" ref="E97:P97" si="28">SUM(E95:E96)</f>
        <v>37200</v>
      </c>
      <c r="F97" s="121">
        <f t="shared" si="28"/>
        <v>2443053</v>
      </c>
      <c r="G97" s="121">
        <f t="shared" si="28"/>
        <v>540439</v>
      </c>
      <c r="H97" s="121">
        <f t="shared" si="28"/>
        <v>0</v>
      </c>
      <c r="I97" s="121">
        <f t="shared" si="28"/>
        <v>540439</v>
      </c>
      <c r="J97" s="121">
        <f t="shared" si="28"/>
        <v>2946292</v>
      </c>
      <c r="K97" s="121">
        <f t="shared" si="28"/>
        <v>37200</v>
      </c>
      <c r="L97" s="121">
        <f t="shared" si="28"/>
        <v>2983492</v>
      </c>
      <c r="M97" s="121">
        <f t="shared" si="28"/>
        <v>153061</v>
      </c>
      <c r="N97" s="121">
        <f t="shared" si="28"/>
        <v>750</v>
      </c>
      <c r="O97" s="121">
        <f t="shared" si="28"/>
        <v>153811</v>
      </c>
      <c r="P97" s="121">
        <f t="shared" si="28"/>
        <v>3137303</v>
      </c>
      <c r="Q97" s="122" t="s">
        <v>75</v>
      </c>
      <c r="R97" s="381"/>
      <c r="S97" s="384"/>
    </row>
    <row r="100" spans="1:20" x14ac:dyDescent="0.2">
      <c r="A100" s="100"/>
      <c r="B100" s="100"/>
      <c r="C100" s="92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92"/>
      <c r="R100" s="99"/>
      <c r="S100" s="100"/>
    </row>
    <row r="101" spans="1:20" s="17" customFormat="1" ht="21.6" customHeight="1" x14ac:dyDescent="0.25">
      <c r="A101" s="399" t="s">
        <v>192</v>
      </c>
      <c r="B101" s="399"/>
      <c r="C101" s="399"/>
      <c r="D101" s="399"/>
      <c r="E101" s="399"/>
      <c r="F101" s="399"/>
      <c r="G101" s="399"/>
      <c r="H101" s="399"/>
      <c r="I101" s="399"/>
      <c r="J101" s="399"/>
      <c r="K101" s="399"/>
      <c r="L101" s="399"/>
      <c r="M101" s="399"/>
      <c r="N101" s="399"/>
      <c r="O101" s="399"/>
      <c r="P101" s="399"/>
      <c r="Q101" s="399"/>
      <c r="R101" s="399"/>
      <c r="S101" s="399"/>
      <c r="T101" s="16"/>
    </row>
    <row r="102" spans="1:20" ht="21.6" customHeight="1" x14ac:dyDescent="0.2">
      <c r="A102" s="400" t="s">
        <v>193</v>
      </c>
      <c r="B102" s="400"/>
      <c r="C102" s="400"/>
      <c r="D102" s="400"/>
      <c r="E102" s="400"/>
      <c r="F102" s="400"/>
      <c r="G102" s="400"/>
      <c r="H102" s="400"/>
      <c r="I102" s="400"/>
      <c r="J102" s="400"/>
      <c r="K102" s="400"/>
      <c r="L102" s="400"/>
      <c r="M102" s="400"/>
      <c r="N102" s="400"/>
      <c r="O102" s="400"/>
      <c r="P102" s="400"/>
      <c r="Q102" s="400"/>
      <c r="R102" s="400"/>
      <c r="S102" s="400"/>
    </row>
    <row r="103" spans="1:20" ht="21.6" customHeight="1" thickBot="1" x14ac:dyDescent="0.25">
      <c r="A103" s="401"/>
      <c r="B103" s="401"/>
      <c r="C103" s="401"/>
      <c r="D103" s="401"/>
      <c r="E103" s="22" t="s">
        <v>153</v>
      </c>
      <c r="F103" s="22"/>
      <c r="G103" s="23"/>
      <c r="H103" s="23"/>
      <c r="I103" s="23"/>
      <c r="J103" s="23"/>
      <c r="K103" s="23"/>
      <c r="L103" s="23"/>
      <c r="M103" s="23"/>
      <c r="N103" s="402" t="s">
        <v>154</v>
      </c>
      <c r="O103" s="402"/>
      <c r="P103" s="403"/>
      <c r="Q103" s="403"/>
      <c r="R103" s="403"/>
      <c r="S103" s="403"/>
    </row>
    <row r="104" spans="1:20" ht="21.6" customHeight="1" x14ac:dyDescent="0.2">
      <c r="A104" s="404" t="s">
        <v>21</v>
      </c>
      <c r="B104" s="407" t="s">
        <v>78</v>
      </c>
      <c r="C104" s="410" t="s">
        <v>155</v>
      </c>
      <c r="D104" s="413" t="s">
        <v>179</v>
      </c>
      <c r="E104" s="413"/>
      <c r="F104" s="413"/>
      <c r="G104" s="413"/>
      <c r="H104" s="413"/>
      <c r="I104" s="413"/>
      <c r="J104" s="413"/>
      <c r="K104" s="413"/>
      <c r="L104" s="413"/>
      <c r="M104" s="413" t="s">
        <v>180</v>
      </c>
      <c r="N104" s="413"/>
      <c r="O104" s="413"/>
      <c r="P104" s="387" t="s">
        <v>156</v>
      </c>
      <c r="Q104" s="389" t="s">
        <v>157</v>
      </c>
      <c r="R104" s="392" t="s">
        <v>86</v>
      </c>
      <c r="S104" s="395" t="s">
        <v>158</v>
      </c>
    </row>
    <row r="105" spans="1:20" ht="27" customHeight="1" x14ac:dyDescent="0.2">
      <c r="A105" s="405"/>
      <c r="B105" s="408"/>
      <c r="C105" s="411"/>
      <c r="D105" s="398" t="s">
        <v>182</v>
      </c>
      <c r="E105" s="398"/>
      <c r="F105" s="398"/>
      <c r="G105" s="388" t="s">
        <v>183</v>
      </c>
      <c r="H105" s="388"/>
      <c r="I105" s="388"/>
      <c r="J105" s="398" t="s">
        <v>181</v>
      </c>
      <c r="K105" s="398"/>
      <c r="L105" s="398"/>
      <c r="M105" s="398"/>
      <c r="N105" s="398"/>
      <c r="O105" s="398"/>
      <c r="P105" s="388"/>
      <c r="Q105" s="390"/>
      <c r="R105" s="393"/>
      <c r="S105" s="396"/>
    </row>
    <row r="106" spans="1:20" ht="21.6" customHeight="1" x14ac:dyDescent="0.2">
      <c r="A106" s="405"/>
      <c r="B106" s="408"/>
      <c r="C106" s="411"/>
      <c r="D106" s="126" t="s">
        <v>159</v>
      </c>
      <c r="E106" s="126" t="s">
        <v>160</v>
      </c>
      <c r="F106" s="126" t="s">
        <v>161</v>
      </c>
      <c r="G106" s="126" t="s">
        <v>159</v>
      </c>
      <c r="H106" s="126" t="s">
        <v>160</v>
      </c>
      <c r="I106" s="126" t="s">
        <v>162</v>
      </c>
      <c r="J106" s="126" t="s">
        <v>163</v>
      </c>
      <c r="K106" s="126" t="s">
        <v>160</v>
      </c>
      <c r="L106" s="126" t="s">
        <v>162</v>
      </c>
      <c r="M106" s="126" t="s">
        <v>159</v>
      </c>
      <c r="N106" s="126" t="s">
        <v>164</v>
      </c>
      <c r="O106" s="126" t="s">
        <v>162</v>
      </c>
      <c r="P106" s="388"/>
      <c r="Q106" s="390"/>
      <c r="R106" s="393"/>
      <c r="S106" s="396"/>
    </row>
    <row r="107" spans="1:20" ht="21.6" customHeight="1" thickBot="1" x14ac:dyDescent="0.25">
      <c r="A107" s="406"/>
      <c r="B107" s="409"/>
      <c r="C107" s="412"/>
      <c r="D107" s="127" t="s">
        <v>146</v>
      </c>
      <c r="E107" s="127" t="s">
        <v>149</v>
      </c>
      <c r="F107" s="127" t="s">
        <v>75</v>
      </c>
      <c r="G107" s="127" t="s">
        <v>146</v>
      </c>
      <c r="H107" s="127" t="s">
        <v>149</v>
      </c>
      <c r="I107" s="127" t="s">
        <v>75</v>
      </c>
      <c r="J107" s="127" t="s">
        <v>146</v>
      </c>
      <c r="K107" s="127" t="s">
        <v>149</v>
      </c>
      <c r="L107" s="127" t="s">
        <v>75</v>
      </c>
      <c r="M107" s="127" t="s">
        <v>146</v>
      </c>
      <c r="N107" s="127" t="s">
        <v>149</v>
      </c>
      <c r="O107" s="127" t="s">
        <v>75</v>
      </c>
      <c r="P107" s="128" t="s">
        <v>75</v>
      </c>
      <c r="Q107" s="391"/>
      <c r="R107" s="394"/>
      <c r="S107" s="397"/>
    </row>
    <row r="108" spans="1:20" ht="21.6" customHeight="1" x14ac:dyDescent="0.2">
      <c r="A108" s="373" t="s">
        <v>64</v>
      </c>
      <c r="B108" s="414" t="s">
        <v>95</v>
      </c>
      <c r="C108" s="115" t="s">
        <v>141</v>
      </c>
      <c r="D108" s="116">
        <v>21840</v>
      </c>
      <c r="E108" s="116">
        <v>0</v>
      </c>
      <c r="F108" s="116">
        <v>21840</v>
      </c>
      <c r="G108" s="116">
        <v>0</v>
      </c>
      <c r="H108" s="116">
        <v>0</v>
      </c>
      <c r="I108" s="116">
        <v>0</v>
      </c>
      <c r="J108" s="116">
        <v>21840</v>
      </c>
      <c r="K108" s="116">
        <v>0</v>
      </c>
      <c r="L108" s="116">
        <v>21840</v>
      </c>
      <c r="M108" s="116">
        <v>200</v>
      </c>
      <c r="N108" s="116">
        <v>0</v>
      </c>
      <c r="O108" s="116">
        <v>200</v>
      </c>
      <c r="P108" s="116">
        <v>22040</v>
      </c>
      <c r="Q108" s="118" t="s">
        <v>144</v>
      </c>
      <c r="R108" s="379" t="s">
        <v>96</v>
      </c>
      <c r="S108" s="382" t="s">
        <v>65</v>
      </c>
    </row>
    <row r="109" spans="1:20" ht="21.6" customHeight="1" x14ac:dyDescent="0.2">
      <c r="A109" s="374"/>
      <c r="B109" s="415"/>
      <c r="C109" s="89" t="s">
        <v>134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>
        <v>0</v>
      </c>
      <c r="M109" s="108">
        <v>0</v>
      </c>
      <c r="N109" s="108">
        <v>0</v>
      </c>
      <c r="O109" s="108">
        <v>0</v>
      </c>
      <c r="P109" s="108">
        <v>0</v>
      </c>
      <c r="Q109" s="93" t="s">
        <v>135</v>
      </c>
      <c r="R109" s="380"/>
      <c r="S109" s="383"/>
    </row>
    <row r="110" spans="1:20" ht="21.6" customHeight="1" thickBot="1" x14ac:dyDescent="0.25">
      <c r="A110" s="375"/>
      <c r="B110" s="416"/>
      <c r="C110" s="120" t="s">
        <v>74</v>
      </c>
      <c r="D110" s="121">
        <f>SUM(D108:D109)</f>
        <v>21840</v>
      </c>
      <c r="E110" s="121">
        <f t="shared" ref="E110:P110" si="29">SUM(E108:E109)</f>
        <v>0</v>
      </c>
      <c r="F110" s="121">
        <f t="shared" si="29"/>
        <v>21840</v>
      </c>
      <c r="G110" s="121">
        <f t="shared" si="29"/>
        <v>0</v>
      </c>
      <c r="H110" s="121">
        <f t="shared" si="29"/>
        <v>0</v>
      </c>
      <c r="I110" s="121">
        <f t="shared" si="29"/>
        <v>0</v>
      </c>
      <c r="J110" s="121">
        <f t="shared" si="29"/>
        <v>21840</v>
      </c>
      <c r="K110" s="121">
        <f t="shared" si="29"/>
        <v>0</v>
      </c>
      <c r="L110" s="121">
        <f t="shared" si="29"/>
        <v>21840</v>
      </c>
      <c r="M110" s="121">
        <f t="shared" si="29"/>
        <v>200</v>
      </c>
      <c r="N110" s="121">
        <f t="shared" si="29"/>
        <v>0</v>
      </c>
      <c r="O110" s="121">
        <f t="shared" si="29"/>
        <v>200</v>
      </c>
      <c r="P110" s="121">
        <f t="shared" si="29"/>
        <v>22040</v>
      </c>
      <c r="Q110" s="122" t="s">
        <v>75</v>
      </c>
      <c r="R110" s="381"/>
      <c r="S110" s="384"/>
    </row>
    <row r="111" spans="1:20" ht="21.6" customHeight="1" x14ac:dyDescent="0.2">
      <c r="A111" s="373" t="s">
        <v>66</v>
      </c>
      <c r="B111" s="414" t="s">
        <v>95</v>
      </c>
      <c r="C111" s="115" t="s">
        <v>141</v>
      </c>
      <c r="D111" s="116">
        <v>36900</v>
      </c>
      <c r="E111" s="116">
        <v>0</v>
      </c>
      <c r="F111" s="116">
        <v>36900</v>
      </c>
      <c r="G111" s="116">
        <v>0</v>
      </c>
      <c r="H111" s="116">
        <v>0</v>
      </c>
      <c r="I111" s="116">
        <v>0</v>
      </c>
      <c r="J111" s="116">
        <v>36900</v>
      </c>
      <c r="K111" s="116">
        <v>0</v>
      </c>
      <c r="L111" s="116">
        <v>36900</v>
      </c>
      <c r="M111" s="116">
        <v>125</v>
      </c>
      <c r="N111" s="116">
        <v>0</v>
      </c>
      <c r="O111" s="116">
        <v>125</v>
      </c>
      <c r="P111" s="116">
        <v>37025</v>
      </c>
      <c r="Q111" s="118" t="s">
        <v>144</v>
      </c>
      <c r="R111" s="379" t="s">
        <v>96</v>
      </c>
      <c r="S111" s="382" t="s">
        <v>67</v>
      </c>
    </row>
    <row r="112" spans="1:20" ht="21.6" customHeight="1" x14ac:dyDescent="0.2">
      <c r="A112" s="374"/>
      <c r="B112" s="415"/>
      <c r="C112" s="89" t="s">
        <v>134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  <c r="I112" s="108">
        <v>0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08">
        <v>0</v>
      </c>
      <c r="P112" s="108">
        <v>0</v>
      </c>
      <c r="Q112" s="93" t="s">
        <v>135</v>
      </c>
      <c r="R112" s="380"/>
      <c r="S112" s="383"/>
    </row>
    <row r="113" spans="1:19" ht="21.6" customHeight="1" thickBot="1" x14ac:dyDescent="0.25">
      <c r="A113" s="375"/>
      <c r="B113" s="416"/>
      <c r="C113" s="120" t="s">
        <v>74</v>
      </c>
      <c r="D113" s="121">
        <f>SUM(D111:D112)</f>
        <v>36900</v>
      </c>
      <c r="E113" s="121">
        <f t="shared" ref="E113:P113" si="30">SUM(E111:E112)</f>
        <v>0</v>
      </c>
      <c r="F113" s="121">
        <f t="shared" si="30"/>
        <v>36900</v>
      </c>
      <c r="G113" s="121">
        <f t="shared" si="30"/>
        <v>0</v>
      </c>
      <c r="H113" s="121">
        <f t="shared" si="30"/>
        <v>0</v>
      </c>
      <c r="I113" s="121">
        <f t="shared" si="30"/>
        <v>0</v>
      </c>
      <c r="J113" s="121">
        <f t="shared" si="30"/>
        <v>36900</v>
      </c>
      <c r="K113" s="121">
        <f t="shared" si="30"/>
        <v>0</v>
      </c>
      <c r="L113" s="121">
        <f t="shared" si="30"/>
        <v>36900</v>
      </c>
      <c r="M113" s="121">
        <f t="shared" si="30"/>
        <v>125</v>
      </c>
      <c r="N113" s="121">
        <f t="shared" si="30"/>
        <v>0</v>
      </c>
      <c r="O113" s="121">
        <f t="shared" si="30"/>
        <v>125</v>
      </c>
      <c r="P113" s="121">
        <f t="shared" si="30"/>
        <v>37025</v>
      </c>
      <c r="Q113" s="122" t="s">
        <v>75</v>
      </c>
      <c r="R113" s="381"/>
      <c r="S113" s="384"/>
    </row>
    <row r="114" spans="1:19" ht="21.6" customHeight="1" x14ac:dyDescent="0.2">
      <c r="A114" s="373" t="s">
        <v>68</v>
      </c>
      <c r="B114" s="414" t="s">
        <v>95</v>
      </c>
      <c r="C114" s="115" t="s">
        <v>141</v>
      </c>
      <c r="D114" s="116">
        <v>64800</v>
      </c>
      <c r="E114" s="116">
        <v>3600</v>
      </c>
      <c r="F114" s="116">
        <v>68400</v>
      </c>
      <c r="G114" s="116">
        <v>0</v>
      </c>
      <c r="H114" s="116">
        <v>0</v>
      </c>
      <c r="I114" s="116">
        <v>0</v>
      </c>
      <c r="J114" s="116">
        <v>64800</v>
      </c>
      <c r="K114" s="116">
        <v>3600</v>
      </c>
      <c r="L114" s="116">
        <v>68400</v>
      </c>
      <c r="M114" s="116">
        <v>5100</v>
      </c>
      <c r="N114" s="116">
        <v>1200</v>
      </c>
      <c r="O114" s="116">
        <v>6300</v>
      </c>
      <c r="P114" s="116">
        <v>74700</v>
      </c>
      <c r="Q114" s="118" t="s">
        <v>144</v>
      </c>
      <c r="R114" s="379" t="s">
        <v>96</v>
      </c>
      <c r="S114" s="382" t="s">
        <v>69</v>
      </c>
    </row>
    <row r="115" spans="1:19" ht="21.6" customHeight="1" x14ac:dyDescent="0.2">
      <c r="A115" s="374"/>
      <c r="B115" s="415"/>
      <c r="C115" s="89" t="s">
        <v>134</v>
      </c>
      <c r="D115" s="108">
        <v>10800</v>
      </c>
      <c r="E115" s="108">
        <v>10800</v>
      </c>
      <c r="F115" s="108">
        <v>21600</v>
      </c>
      <c r="G115" s="108">
        <v>0</v>
      </c>
      <c r="H115" s="108">
        <v>0</v>
      </c>
      <c r="I115" s="108">
        <v>0</v>
      </c>
      <c r="J115" s="108">
        <v>10800</v>
      </c>
      <c r="K115" s="108">
        <v>10800</v>
      </c>
      <c r="L115" s="108">
        <v>21600</v>
      </c>
      <c r="M115" s="108">
        <v>0</v>
      </c>
      <c r="N115" s="108">
        <v>0</v>
      </c>
      <c r="O115" s="108">
        <v>0</v>
      </c>
      <c r="P115" s="108">
        <v>21600</v>
      </c>
      <c r="Q115" s="93" t="s">
        <v>135</v>
      </c>
      <c r="R115" s="380"/>
      <c r="S115" s="383"/>
    </row>
    <row r="116" spans="1:19" ht="21.6" customHeight="1" thickBot="1" x14ac:dyDescent="0.25">
      <c r="A116" s="375"/>
      <c r="B116" s="416"/>
      <c r="C116" s="120" t="s">
        <v>74</v>
      </c>
      <c r="D116" s="121">
        <f>SUM(D114:D115)</f>
        <v>75600</v>
      </c>
      <c r="E116" s="121">
        <f t="shared" ref="E116:P116" si="31">SUM(E114:E115)</f>
        <v>14400</v>
      </c>
      <c r="F116" s="121">
        <f t="shared" si="31"/>
        <v>90000</v>
      </c>
      <c r="G116" s="121">
        <f t="shared" si="31"/>
        <v>0</v>
      </c>
      <c r="H116" s="121">
        <f t="shared" si="31"/>
        <v>0</v>
      </c>
      <c r="I116" s="121">
        <f t="shared" si="31"/>
        <v>0</v>
      </c>
      <c r="J116" s="121">
        <f t="shared" si="31"/>
        <v>75600</v>
      </c>
      <c r="K116" s="121">
        <f t="shared" si="31"/>
        <v>14400</v>
      </c>
      <c r="L116" s="121">
        <f t="shared" si="31"/>
        <v>90000</v>
      </c>
      <c r="M116" s="121">
        <f t="shared" si="31"/>
        <v>5100</v>
      </c>
      <c r="N116" s="121">
        <f t="shared" si="31"/>
        <v>1200</v>
      </c>
      <c r="O116" s="121">
        <f t="shared" si="31"/>
        <v>6300</v>
      </c>
      <c r="P116" s="121">
        <f t="shared" si="31"/>
        <v>96300</v>
      </c>
      <c r="Q116" s="122" t="s">
        <v>75</v>
      </c>
      <c r="R116" s="381"/>
      <c r="S116" s="384"/>
    </row>
    <row r="117" spans="1:19" ht="21.6" customHeight="1" x14ac:dyDescent="0.2">
      <c r="A117" s="373" t="s">
        <v>70</v>
      </c>
      <c r="B117" s="414" t="s">
        <v>95</v>
      </c>
      <c r="C117" s="115" t="s">
        <v>197</v>
      </c>
      <c r="D117" s="116">
        <v>40200</v>
      </c>
      <c r="E117" s="116">
        <v>0</v>
      </c>
      <c r="F117" s="116">
        <v>40200</v>
      </c>
      <c r="G117" s="116">
        <v>0</v>
      </c>
      <c r="H117" s="116">
        <v>0</v>
      </c>
      <c r="I117" s="116">
        <v>0</v>
      </c>
      <c r="J117" s="116">
        <v>40200</v>
      </c>
      <c r="K117" s="116">
        <v>0</v>
      </c>
      <c r="L117" s="116">
        <v>40200</v>
      </c>
      <c r="M117" s="116">
        <v>0</v>
      </c>
      <c r="N117" s="116">
        <v>0</v>
      </c>
      <c r="O117" s="116">
        <v>0</v>
      </c>
      <c r="P117" s="116">
        <v>40200</v>
      </c>
      <c r="Q117" s="118" t="s">
        <v>144</v>
      </c>
      <c r="R117" s="379" t="s">
        <v>96</v>
      </c>
      <c r="S117" s="382" t="s">
        <v>71</v>
      </c>
    </row>
    <row r="118" spans="1:19" ht="21.6" customHeight="1" x14ac:dyDescent="0.2">
      <c r="A118" s="374"/>
      <c r="B118" s="415"/>
      <c r="C118" s="89" t="s">
        <v>134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08">
        <v>0</v>
      </c>
      <c r="Q118" s="93" t="s">
        <v>135</v>
      </c>
      <c r="R118" s="380"/>
      <c r="S118" s="383"/>
    </row>
    <row r="119" spans="1:19" ht="21.6" customHeight="1" thickBot="1" x14ac:dyDescent="0.25">
      <c r="A119" s="375"/>
      <c r="B119" s="416"/>
      <c r="C119" s="120" t="s">
        <v>74</v>
      </c>
      <c r="D119" s="121">
        <f>SUM(D117:D118)</f>
        <v>40200</v>
      </c>
      <c r="E119" s="121">
        <f t="shared" ref="E119:P119" si="32">SUM(E117:E118)</f>
        <v>0</v>
      </c>
      <c r="F119" s="121">
        <f t="shared" si="32"/>
        <v>40200</v>
      </c>
      <c r="G119" s="121">
        <f t="shared" si="32"/>
        <v>0</v>
      </c>
      <c r="H119" s="121">
        <f t="shared" si="32"/>
        <v>0</v>
      </c>
      <c r="I119" s="121">
        <f t="shared" si="32"/>
        <v>0</v>
      </c>
      <c r="J119" s="121">
        <f t="shared" si="32"/>
        <v>40200</v>
      </c>
      <c r="K119" s="121">
        <f t="shared" si="32"/>
        <v>0</v>
      </c>
      <c r="L119" s="121">
        <f t="shared" si="32"/>
        <v>40200</v>
      </c>
      <c r="M119" s="121">
        <f t="shared" si="32"/>
        <v>0</v>
      </c>
      <c r="N119" s="121">
        <f t="shared" si="32"/>
        <v>0</v>
      </c>
      <c r="O119" s="121">
        <f t="shared" si="32"/>
        <v>0</v>
      </c>
      <c r="P119" s="121">
        <f t="shared" si="32"/>
        <v>40200</v>
      </c>
      <c r="Q119" s="122" t="s">
        <v>75</v>
      </c>
      <c r="R119" s="381"/>
      <c r="S119" s="384"/>
    </row>
    <row r="120" spans="1:19" ht="21.6" customHeight="1" x14ac:dyDescent="0.2">
      <c r="A120" s="417" t="s">
        <v>72</v>
      </c>
      <c r="B120" s="418" t="s">
        <v>95</v>
      </c>
      <c r="C120" s="88" t="s">
        <v>141</v>
      </c>
      <c r="D120" s="107">
        <v>422700</v>
      </c>
      <c r="E120" s="107">
        <v>42840</v>
      </c>
      <c r="F120" s="107">
        <v>465540</v>
      </c>
      <c r="G120" s="107">
        <v>100380</v>
      </c>
      <c r="H120" s="107">
        <v>0</v>
      </c>
      <c r="I120" s="107">
        <v>100380</v>
      </c>
      <c r="J120" s="107">
        <v>523080</v>
      </c>
      <c r="K120" s="107">
        <v>42840</v>
      </c>
      <c r="L120" s="107">
        <v>565920</v>
      </c>
      <c r="M120" s="107">
        <v>7700</v>
      </c>
      <c r="N120" s="107">
        <v>400</v>
      </c>
      <c r="O120" s="107">
        <v>8100</v>
      </c>
      <c r="P120" s="107">
        <v>574020</v>
      </c>
      <c r="Q120" s="117" t="s">
        <v>144</v>
      </c>
      <c r="R120" s="386" t="s">
        <v>96</v>
      </c>
      <c r="S120" s="419" t="s">
        <v>73</v>
      </c>
    </row>
    <row r="121" spans="1:19" ht="21.6" customHeight="1" x14ac:dyDescent="0.2">
      <c r="A121" s="374"/>
      <c r="B121" s="415"/>
      <c r="C121" s="89" t="s">
        <v>134</v>
      </c>
      <c r="D121" s="108">
        <v>35400</v>
      </c>
      <c r="E121" s="108">
        <v>12600</v>
      </c>
      <c r="F121" s="108">
        <v>48000</v>
      </c>
      <c r="G121" s="108">
        <v>0</v>
      </c>
      <c r="H121" s="108">
        <v>0</v>
      </c>
      <c r="I121" s="108">
        <v>0</v>
      </c>
      <c r="J121" s="108">
        <v>35400</v>
      </c>
      <c r="K121" s="108">
        <v>12600</v>
      </c>
      <c r="L121" s="108">
        <v>48000</v>
      </c>
      <c r="M121" s="108">
        <v>500</v>
      </c>
      <c r="N121" s="108">
        <v>0</v>
      </c>
      <c r="O121" s="108">
        <v>500</v>
      </c>
      <c r="P121" s="108">
        <v>48500</v>
      </c>
      <c r="Q121" s="93" t="s">
        <v>135</v>
      </c>
      <c r="R121" s="380"/>
      <c r="S121" s="383"/>
    </row>
    <row r="122" spans="1:19" ht="21.6" customHeight="1" thickBot="1" x14ac:dyDescent="0.25">
      <c r="A122" s="375"/>
      <c r="B122" s="416"/>
      <c r="C122" s="120" t="s">
        <v>74</v>
      </c>
      <c r="D122" s="121">
        <f>SUM(D120:D121)</f>
        <v>458100</v>
      </c>
      <c r="E122" s="121">
        <f t="shared" ref="E122:P122" si="33">SUM(E120:E121)</f>
        <v>55440</v>
      </c>
      <c r="F122" s="121">
        <f t="shared" si="33"/>
        <v>513540</v>
      </c>
      <c r="G122" s="121">
        <f t="shared" si="33"/>
        <v>100380</v>
      </c>
      <c r="H122" s="121">
        <f t="shared" si="33"/>
        <v>0</v>
      </c>
      <c r="I122" s="121">
        <f t="shared" si="33"/>
        <v>100380</v>
      </c>
      <c r="J122" s="121">
        <f t="shared" si="33"/>
        <v>558480</v>
      </c>
      <c r="K122" s="121">
        <f t="shared" si="33"/>
        <v>55440</v>
      </c>
      <c r="L122" s="121">
        <f t="shared" si="33"/>
        <v>613920</v>
      </c>
      <c r="M122" s="121">
        <f t="shared" si="33"/>
        <v>8200</v>
      </c>
      <c r="N122" s="121">
        <f t="shared" si="33"/>
        <v>400</v>
      </c>
      <c r="O122" s="121">
        <f t="shared" si="33"/>
        <v>8600</v>
      </c>
      <c r="P122" s="121">
        <f t="shared" si="33"/>
        <v>622520</v>
      </c>
      <c r="Q122" s="122" t="s">
        <v>75</v>
      </c>
      <c r="R122" s="381"/>
      <c r="S122" s="384"/>
    </row>
    <row r="123" spans="1:19" ht="25.5" customHeight="1" x14ac:dyDescent="0.2">
      <c r="A123" s="100"/>
      <c r="B123" s="100"/>
      <c r="C123" s="92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92"/>
      <c r="R123" s="99"/>
      <c r="S123" s="100"/>
    </row>
    <row r="124" spans="1:19" ht="24.95" customHeight="1" x14ac:dyDescent="0.2">
      <c r="A124" s="399" t="s">
        <v>192</v>
      </c>
      <c r="B124" s="399"/>
      <c r="C124" s="399"/>
      <c r="D124" s="399"/>
      <c r="E124" s="399"/>
      <c r="F124" s="399"/>
      <c r="G124" s="399"/>
      <c r="H124" s="399"/>
      <c r="I124" s="399"/>
      <c r="J124" s="399"/>
      <c r="K124" s="399"/>
      <c r="L124" s="399"/>
      <c r="M124" s="399"/>
      <c r="N124" s="399"/>
      <c r="O124" s="399"/>
      <c r="P124" s="399"/>
      <c r="Q124" s="399"/>
      <c r="R124" s="399"/>
      <c r="S124" s="399"/>
    </row>
    <row r="125" spans="1:19" ht="24.95" customHeight="1" x14ac:dyDescent="0.2">
      <c r="A125" s="400" t="s">
        <v>193</v>
      </c>
      <c r="B125" s="400"/>
      <c r="C125" s="400"/>
      <c r="D125" s="400"/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</row>
    <row r="126" spans="1:19" ht="24.95" customHeight="1" thickBot="1" x14ac:dyDescent="0.25">
      <c r="A126" s="401"/>
      <c r="B126" s="401"/>
      <c r="C126" s="401"/>
      <c r="D126" s="401"/>
      <c r="E126" s="22" t="s">
        <v>153</v>
      </c>
      <c r="F126" s="22"/>
      <c r="G126" s="23"/>
      <c r="H126" s="23"/>
      <c r="I126" s="23"/>
      <c r="J126" s="23"/>
      <c r="K126" s="23"/>
      <c r="L126" s="23"/>
      <c r="M126" s="23"/>
      <c r="N126" s="402" t="s">
        <v>154</v>
      </c>
      <c r="O126" s="402"/>
      <c r="P126" s="403"/>
      <c r="Q126" s="403"/>
      <c r="R126" s="403"/>
      <c r="S126" s="403"/>
    </row>
    <row r="127" spans="1:19" ht="24.95" customHeight="1" x14ac:dyDescent="0.2">
      <c r="A127" s="404" t="s">
        <v>21</v>
      </c>
      <c r="B127" s="407" t="s">
        <v>78</v>
      </c>
      <c r="C127" s="410" t="s">
        <v>155</v>
      </c>
      <c r="D127" s="413" t="s">
        <v>179</v>
      </c>
      <c r="E127" s="413"/>
      <c r="F127" s="413"/>
      <c r="G127" s="413"/>
      <c r="H127" s="413"/>
      <c r="I127" s="413"/>
      <c r="J127" s="413"/>
      <c r="K127" s="413"/>
      <c r="L127" s="413"/>
      <c r="M127" s="413" t="s">
        <v>180</v>
      </c>
      <c r="N127" s="413"/>
      <c r="O127" s="413"/>
      <c r="P127" s="387" t="s">
        <v>156</v>
      </c>
      <c r="Q127" s="389" t="s">
        <v>157</v>
      </c>
      <c r="R127" s="392" t="s">
        <v>86</v>
      </c>
      <c r="S127" s="395" t="s">
        <v>158</v>
      </c>
    </row>
    <row r="128" spans="1:19" ht="24.95" customHeight="1" x14ac:dyDescent="0.2">
      <c r="A128" s="405"/>
      <c r="B128" s="408"/>
      <c r="C128" s="411"/>
      <c r="D128" s="398" t="s">
        <v>182</v>
      </c>
      <c r="E128" s="398"/>
      <c r="F128" s="398"/>
      <c r="G128" s="388" t="s">
        <v>183</v>
      </c>
      <c r="H128" s="388"/>
      <c r="I128" s="388"/>
      <c r="J128" s="398" t="s">
        <v>181</v>
      </c>
      <c r="K128" s="398"/>
      <c r="L128" s="398"/>
      <c r="M128" s="398"/>
      <c r="N128" s="398"/>
      <c r="O128" s="398"/>
      <c r="P128" s="388"/>
      <c r="Q128" s="390"/>
      <c r="R128" s="393"/>
      <c r="S128" s="396"/>
    </row>
    <row r="129" spans="1:19" ht="24.95" customHeight="1" x14ac:dyDescent="0.2">
      <c r="A129" s="405"/>
      <c r="B129" s="408"/>
      <c r="C129" s="411"/>
      <c r="D129" s="126" t="s">
        <v>159</v>
      </c>
      <c r="E129" s="126" t="s">
        <v>160</v>
      </c>
      <c r="F129" s="126" t="s">
        <v>161</v>
      </c>
      <c r="G129" s="126" t="s">
        <v>159</v>
      </c>
      <c r="H129" s="126" t="s">
        <v>160</v>
      </c>
      <c r="I129" s="126" t="s">
        <v>162</v>
      </c>
      <c r="J129" s="126" t="s">
        <v>163</v>
      </c>
      <c r="K129" s="126" t="s">
        <v>160</v>
      </c>
      <c r="L129" s="126" t="s">
        <v>162</v>
      </c>
      <c r="M129" s="126" t="s">
        <v>159</v>
      </c>
      <c r="N129" s="126" t="s">
        <v>164</v>
      </c>
      <c r="O129" s="126" t="s">
        <v>162</v>
      </c>
      <c r="P129" s="388"/>
      <c r="Q129" s="390"/>
      <c r="R129" s="393"/>
      <c r="S129" s="396"/>
    </row>
    <row r="130" spans="1:19" ht="24.95" customHeight="1" thickBot="1" x14ac:dyDescent="0.25">
      <c r="A130" s="406"/>
      <c r="B130" s="409"/>
      <c r="C130" s="412"/>
      <c r="D130" s="127" t="s">
        <v>146</v>
      </c>
      <c r="E130" s="127" t="s">
        <v>149</v>
      </c>
      <c r="F130" s="127" t="s">
        <v>75</v>
      </c>
      <c r="G130" s="127" t="s">
        <v>146</v>
      </c>
      <c r="H130" s="127" t="s">
        <v>149</v>
      </c>
      <c r="I130" s="127" t="s">
        <v>75</v>
      </c>
      <c r="J130" s="127" t="s">
        <v>146</v>
      </c>
      <c r="K130" s="127" t="s">
        <v>149</v>
      </c>
      <c r="L130" s="127" t="s">
        <v>75</v>
      </c>
      <c r="M130" s="127" t="s">
        <v>146</v>
      </c>
      <c r="N130" s="127" t="s">
        <v>149</v>
      </c>
      <c r="O130" s="127" t="s">
        <v>75</v>
      </c>
      <c r="P130" s="128" t="s">
        <v>75</v>
      </c>
      <c r="Q130" s="391"/>
      <c r="R130" s="394"/>
      <c r="S130" s="397"/>
    </row>
    <row r="131" spans="1:19" ht="24.95" customHeight="1" x14ac:dyDescent="0.2">
      <c r="A131" s="373" t="s">
        <v>110</v>
      </c>
      <c r="B131" s="376" t="s">
        <v>95</v>
      </c>
      <c r="C131" s="115" t="s">
        <v>141</v>
      </c>
      <c r="D131" s="116">
        <f>D8+D17+D34+D37+D40+D43+D57+D66+D83+D86+D89+D92+D95+D108+D111+D114+D117+D120</f>
        <v>25844859</v>
      </c>
      <c r="E131" s="116">
        <f t="shared" ref="E131:O131" si="34">E8+E17+E34+E37+E40+E43+E57+E66+E83+E86+E89+E92+E95+E108+E111+E114+E117+E120</f>
        <v>1792730</v>
      </c>
      <c r="F131" s="116">
        <f t="shared" si="34"/>
        <v>27637589</v>
      </c>
      <c r="G131" s="116">
        <f t="shared" si="34"/>
        <v>3393883</v>
      </c>
      <c r="H131" s="116">
        <f t="shared" si="34"/>
        <v>53150</v>
      </c>
      <c r="I131" s="116">
        <f t="shared" si="34"/>
        <v>3447033</v>
      </c>
      <c r="J131" s="116">
        <f>J8+J17+J34+J37+J40+J43+J57+J66+J83+J86+J89+J92+J95+J108+J111+J114+J117+J120</f>
        <v>29238742</v>
      </c>
      <c r="K131" s="116">
        <f t="shared" ref="K131:L131" si="35">E131+H131</f>
        <v>1845880</v>
      </c>
      <c r="L131" s="116">
        <f t="shared" si="35"/>
        <v>31084622</v>
      </c>
      <c r="M131" s="116">
        <f t="shared" si="34"/>
        <v>506766</v>
      </c>
      <c r="N131" s="116">
        <f t="shared" si="34"/>
        <v>30855</v>
      </c>
      <c r="O131" s="116">
        <f t="shared" si="34"/>
        <v>537621</v>
      </c>
      <c r="P131" s="116">
        <f>L131+O131</f>
        <v>31622243</v>
      </c>
      <c r="Q131" s="115" t="s">
        <v>144</v>
      </c>
      <c r="R131" s="379" t="s">
        <v>96</v>
      </c>
      <c r="S131" s="382" t="s">
        <v>165</v>
      </c>
    </row>
    <row r="132" spans="1:19" ht="24.95" customHeight="1" x14ac:dyDescent="0.2">
      <c r="A132" s="374"/>
      <c r="B132" s="377"/>
      <c r="C132" s="89" t="s">
        <v>134</v>
      </c>
      <c r="D132" s="108">
        <f>D9+D18+D35+D38+D41+D44+D58+D67+D84+D87+D90+D93+D96+D109+D112+D115+D118+D121</f>
        <v>5760327</v>
      </c>
      <c r="E132" s="108">
        <f t="shared" ref="E132:P132" si="36">E9+E18+E35+E38+E41+E44+E58+E67+E84+E87+E90+E93+E96+E109+E112+E115+E118+E121</f>
        <v>1036659</v>
      </c>
      <c r="F132" s="108">
        <f t="shared" si="36"/>
        <v>6796986</v>
      </c>
      <c r="G132" s="108">
        <f t="shared" si="36"/>
        <v>189350</v>
      </c>
      <c r="H132" s="108">
        <f t="shared" si="36"/>
        <v>173670</v>
      </c>
      <c r="I132" s="108">
        <f t="shared" si="36"/>
        <v>363020</v>
      </c>
      <c r="J132" s="108">
        <f t="shared" si="36"/>
        <v>5949677</v>
      </c>
      <c r="K132" s="108">
        <f t="shared" si="36"/>
        <v>1210329</v>
      </c>
      <c r="L132" s="108">
        <f t="shared" si="36"/>
        <v>7160006</v>
      </c>
      <c r="M132" s="108">
        <f t="shared" si="36"/>
        <v>99351</v>
      </c>
      <c r="N132" s="108">
        <f t="shared" si="36"/>
        <v>19378</v>
      </c>
      <c r="O132" s="108">
        <f t="shared" si="36"/>
        <v>118729</v>
      </c>
      <c r="P132" s="108">
        <f t="shared" si="36"/>
        <v>7278735</v>
      </c>
      <c r="Q132" s="89" t="s">
        <v>135</v>
      </c>
      <c r="R132" s="380"/>
      <c r="S132" s="383"/>
    </row>
    <row r="133" spans="1:19" ht="24.95" customHeight="1" thickBot="1" x14ac:dyDescent="0.25">
      <c r="A133" s="374"/>
      <c r="B133" s="378"/>
      <c r="C133" s="120" t="s">
        <v>74</v>
      </c>
      <c r="D133" s="121">
        <f>SUM(D131:D132)</f>
        <v>31605186</v>
      </c>
      <c r="E133" s="121">
        <f t="shared" ref="E133:P133" si="37">SUM(E131:E132)</f>
        <v>2829389</v>
      </c>
      <c r="F133" s="121">
        <f t="shared" si="37"/>
        <v>34434575</v>
      </c>
      <c r="G133" s="121">
        <f t="shared" si="37"/>
        <v>3583233</v>
      </c>
      <c r="H133" s="121">
        <f t="shared" si="37"/>
        <v>226820</v>
      </c>
      <c r="I133" s="121">
        <f t="shared" si="37"/>
        <v>3810053</v>
      </c>
      <c r="J133" s="121">
        <f t="shared" si="37"/>
        <v>35188419</v>
      </c>
      <c r="K133" s="121">
        <f t="shared" si="37"/>
        <v>3056209</v>
      </c>
      <c r="L133" s="121">
        <f t="shared" si="37"/>
        <v>38244628</v>
      </c>
      <c r="M133" s="121">
        <f t="shared" si="37"/>
        <v>606117</v>
      </c>
      <c r="N133" s="121">
        <f t="shared" si="37"/>
        <v>50233</v>
      </c>
      <c r="O133" s="121">
        <f t="shared" si="37"/>
        <v>656350</v>
      </c>
      <c r="P133" s="121">
        <f t="shared" si="37"/>
        <v>38900978</v>
      </c>
      <c r="Q133" s="120" t="s">
        <v>75</v>
      </c>
      <c r="R133" s="381"/>
      <c r="S133" s="383"/>
    </row>
    <row r="134" spans="1:19" ht="24.95" customHeight="1" x14ac:dyDescent="0.2">
      <c r="A134" s="374"/>
      <c r="B134" s="376" t="s">
        <v>107</v>
      </c>
      <c r="C134" s="115" t="s">
        <v>141</v>
      </c>
      <c r="D134" s="116">
        <f>D60</f>
        <v>294000</v>
      </c>
      <c r="E134" s="116">
        <f t="shared" ref="E134:P134" si="38">E60</f>
        <v>23400</v>
      </c>
      <c r="F134" s="116">
        <f t="shared" si="38"/>
        <v>317400</v>
      </c>
      <c r="G134" s="116">
        <f t="shared" si="38"/>
        <v>0</v>
      </c>
      <c r="H134" s="116">
        <f t="shared" si="38"/>
        <v>0</v>
      </c>
      <c r="I134" s="116">
        <f t="shared" si="38"/>
        <v>0</v>
      </c>
      <c r="J134" s="116">
        <f t="shared" si="38"/>
        <v>294000</v>
      </c>
      <c r="K134" s="116">
        <f t="shared" si="38"/>
        <v>23400</v>
      </c>
      <c r="L134" s="116">
        <f t="shared" si="38"/>
        <v>317400</v>
      </c>
      <c r="M134" s="116">
        <f t="shared" si="38"/>
        <v>0</v>
      </c>
      <c r="N134" s="116">
        <f t="shared" si="38"/>
        <v>0</v>
      </c>
      <c r="O134" s="116">
        <f t="shared" si="38"/>
        <v>0</v>
      </c>
      <c r="P134" s="116">
        <f t="shared" si="38"/>
        <v>317400</v>
      </c>
      <c r="Q134" s="118" t="s">
        <v>144</v>
      </c>
      <c r="R134" s="379" t="s">
        <v>108</v>
      </c>
      <c r="S134" s="383"/>
    </row>
    <row r="135" spans="1:19" ht="24.95" customHeight="1" x14ac:dyDescent="0.2">
      <c r="A135" s="374"/>
      <c r="B135" s="377"/>
      <c r="C135" s="89" t="s">
        <v>134</v>
      </c>
      <c r="D135" s="108">
        <f>D61</f>
        <v>16800</v>
      </c>
      <c r="E135" s="108">
        <f t="shared" ref="E135:P135" si="39">E61</f>
        <v>0</v>
      </c>
      <c r="F135" s="108">
        <f t="shared" si="39"/>
        <v>16800</v>
      </c>
      <c r="G135" s="108">
        <f t="shared" si="39"/>
        <v>0</v>
      </c>
      <c r="H135" s="108">
        <f t="shared" si="39"/>
        <v>0</v>
      </c>
      <c r="I135" s="108">
        <f t="shared" si="39"/>
        <v>0</v>
      </c>
      <c r="J135" s="108">
        <f t="shared" si="39"/>
        <v>16800</v>
      </c>
      <c r="K135" s="108">
        <f t="shared" si="39"/>
        <v>0</v>
      </c>
      <c r="L135" s="108">
        <f t="shared" si="39"/>
        <v>16800</v>
      </c>
      <c r="M135" s="108">
        <f t="shared" si="39"/>
        <v>0</v>
      </c>
      <c r="N135" s="108">
        <f t="shared" si="39"/>
        <v>0</v>
      </c>
      <c r="O135" s="108">
        <f t="shared" si="39"/>
        <v>0</v>
      </c>
      <c r="P135" s="108">
        <f t="shared" si="39"/>
        <v>16800</v>
      </c>
      <c r="Q135" s="93" t="s">
        <v>135</v>
      </c>
      <c r="R135" s="380"/>
      <c r="S135" s="383"/>
    </row>
    <row r="136" spans="1:19" ht="24.95" customHeight="1" thickBot="1" x14ac:dyDescent="0.25">
      <c r="A136" s="374"/>
      <c r="B136" s="378"/>
      <c r="C136" s="120" t="s">
        <v>74</v>
      </c>
      <c r="D136" s="121">
        <f>SUM(D134:D135)</f>
        <v>310800</v>
      </c>
      <c r="E136" s="121">
        <f t="shared" ref="E136:P136" si="40">SUM(E134:E135)</f>
        <v>23400</v>
      </c>
      <c r="F136" s="121">
        <f t="shared" si="40"/>
        <v>334200</v>
      </c>
      <c r="G136" s="121">
        <f t="shared" si="40"/>
        <v>0</v>
      </c>
      <c r="H136" s="121">
        <f t="shared" si="40"/>
        <v>0</v>
      </c>
      <c r="I136" s="121">
        <f t="shared" si="40"/>
        <v>0</v>
      </c>
      <c r="J136" s="121">
        <f t="shared" si="40"/>
        <v>310800</v>
      </c>
      <c r="K136" s="121">
        <f t="shared" si="40"/>
        <v>23400</v>
      </c>
      <c r="L136" s="121">
        <f t="shared" si="40"/>
        <v>334200</v>
      </c>
      <c r="M136" s="121">
        <f t="shared" si="40"/>
        <v>0</v>
      </c>
      <c r="N136" s="121">
        <f t="shared" si="40"/>
        <v>0</v>
      </c>
      <c r="O136" s="121">
        <f t="shared" si="40"/>
        <v>0</v>
      </c>
      <c r="P136" s="121">
        <f t="shared" si="40"/>
        <v>334200</v>
      </c>
      <c r="Q136" s="122" t="s">
        <v>75</v>
      </c>
      <c r="R136" s="381"/>
      <c r="S136" s="383"/>
    </row>
    <row r="137" spans="1:19" ht="24.95" customHeight="1" x14ac:dyDescent="0.2">
      <c r="A137" s="374"/>
      <c r="B137" s="376" t="s">
        <v>98</v>
      </c>
      <c r="C137" s="115" t="s">
        <v>141</v>
      </c>
      <c r="D137" s="116">
        <f>D11+D20+D69</f>
        <v>1353012</v>
      </c>
      <c r="E137" s="116">
        <f t="shared" ref="E137:P137" si="41">E11+E20+E69</f>
        <v>1033417</v>
      </c>
      <c r="F137" s="116">
        <f t="shared" si="41"/>
        <v>2386429</v>
      </c>
      <c r="G137" s="116">
        <f t="shared" si="41"/>
        <v>670929</v>
      </c>
      <c r="H137" s="116">
        <f t="shared" si="41"/>
        <v>0</v>
      </c>
      <c r="I137" s="116">
        <f t="shared" si="41"/>
        <v>670929</v>
      </c>
      <c r="J137" s="116">
        <f t="shared" si="41"/>
        <v>2023941</v>
      </c>
      <c r="K137" s="116">
        <f t="shared" si="41"/>
        <v>1033417</v>
      </c>
      <c r="L137" s="116">
        <f t="shared" si="41"/>
        <v>3057358</v>
      </c>
      <c r="M137" s="116">
        <f t="shared" si="41"/>
        <v>6445</v>
      </c>
      <c r="N137" s="116">
        <f t="shared" si="41"/>
        <v>2107</v>
      </c>
      <c r="O137" s="116">
        <f t="shared" si="41"/>
        <v>8552</v>
      </c>
      <c r="P137" s="116">
        <f t="shared" si="41"/>
        <v>3065910</v>
      </c>
      <c r="Q137" s="118" t="s">
        <v>144</v>
      </c>
      <c r="R137" s="379" t="s">
        <v>99</v>
      </c>
      <c r="S137" s="383"/>
    </row>
    <row r="138" spans="1:19" ht="24.95" customHeight="1" x14ac:dyDescent="0.2">
      <c r="A138" s="374"/>
      <c r="B138" s="377"/>
      <c r="C138" s="89" t="s">
        <v>134</v>
      </c>
      <c r="D138" s="108">
        <f>D12+D21+D70</f>
        <v>0</v>
      </c>
      <c r="E138" s="108">
        <f t="shared" ref="E138:P138" si="42">E12+E21+E70</f>
        <v>0</v>
      </c>
      <c r="F138" s="108">
        <f t="shared" si="42"/>
        <v>0</v>
      </c>
      <c r="G138" s="108">
        <f t="shared" si="42"/>
        <v>0</v>
      </c>
      <c r="H138" s="108">
        <f t="shared" si="42"/>
        <v>0</v>
      </c>
      <c r="I138" s="108">
        <f t="shared" si="42"/>
        <v>0</v>
      </c>
      <c r="J138" s="108">
        <f t="shared" si="42"/>
        <v>0</v>
      </c>
      <c r="K138" s="108">
        <f t="shared" si="42"/>
        <v>0</v>
      </c>
      <c r="L138" s="108">
        <f t="shared" si="42"/>
        <v>0</v>
      </c>
      <c r="M138" s="108">
        <f t="shared" si="42"/>
        <v>0</v>
      </c>
      <c r="N138" s="108">
        <f t="shared" si="42"/>
        <v>0</v>
      </c>
      <c r="O138" s="108">
        <f t="shared" si="42"/>
        <v>0</v>
      </c>
      <c r="P138" s="108">
        <f t="shared" si="42"/>
        <v>0</v>
      </c>
      <c r="Q138" s="93" t="s">
        <v>135</v>
      </c>
      <c r="R138" s="380"/>
      <c r="S138" s="383"/>
    </row>
    <row r="139" spans="1:19" ht="24.95" customHeight="1" thickBot="1" x14ac:dyDescent="0.25">
      <c r="A139" s="374"/>
      <c r="B139" s="378"/>
      <c r="C139" s="120" t="s">
        <v>74</v>
      </c>
      <c r="D139" s="121">
        <f>SUM(D137:D138)</f>
        <v>1353012</v>
      </c>
      <c r="E139" s="121">
        <f t="shared" ref="E139:P139" si="43">SUM(E137:E138)</f>
        <v>1033417</v>
      </c>
      <c r="F139" s="121">
        <f t="shared" si="43"/>
        <v>2386429</v>
      </c>
      <c r="G139" s="121">
        <f t="shared" si="43"/>
        <v>670929</v>
      </c>
      <c r="H139" s="121">
        <f t="shared" si="43"/>
        <v>0</v>
      </c>
      <c r="I139" s="121">
        <f t="shared" si="43"/>
        <v>670929</v>
      </c>
      <c r="J139" s="121">
        <f t="shared" si="43"/>
        <v>2023941</v>
      </c>
      <c r="K139" s="121">
        <f t="shared" si="43"/>
        <v>1033417</v>
      </c>
      <c r="L139" s="121">
        <f t="shared" si="43"/>
        <v>3057358</v>
      </c>
      <c r="M139" s="121">
        <f t="shared" si="43"/>
        <v>6445</v>
      </c>
      <c r="N139" s="121">
        <f t="shared" si="43"/>
        <v>2107</v>
      </c>
      <c r="O139" s="121">
        <f t="shared" si="43"/>
        <v>8552</v>
      </c>
      <c r="P139" s="121">
        <f t="shared" si="43"/>
        <v>3065910</v>
      </c>
      <c r="Q139" s="122" t="s">
        <v>75</v>
      </c>
      <c r="R139" s="381"/>
      <c r="S139" s="383"/>
    </row>
    <row r="140" spans="1:19" ht="24.95" customHeight="1" x14ac:dyDescent="0.2">
      <c r="A140" s="374"/>
      <c r="B140" s="385" t="s">
        <v>100</v>
      </c>
      <c r="C140" s="88" t="s">
        <v>141</v>
      </c>
      <c r="D140" s="107">
        <f>D131+D134+D137</f>
        <v>27491871</v>
      </c>
      <c r="E140" s="107">
        <f t="shared" ref="E140:P140" si="44">E131+E134+E137</f>
        <v>2849547</v>
      </c>
      <c r="F140" s="107">
        <f>SUM(D140:E140)</f>
        <v>30341418</v>
      </c>
      <c r="G140" s="107">
        <f t="shared" si="44"/>
        <v>4064812</v>
      </c>
      <c r="H140" s="107">
        <f t="shared" si="44"/>
        <v>53150</v>
      </c>
      <c r="I140" s="107">
        <f t="shared" si="44"/>
        <v>4117962</v>
      </c>
      <c r="J140" s="107">
        <f t="shared" si="44"/>
        <v>31556683</v>
      </c>
      <c r="K140" s="107">
        <f t="shared" si="44"/>
        <v>2902697</v>
      </c>
      <c r="L140" s="107">
        <f>F140+I140</f>
        <v>34459380</v>
      </c>
      <c r="M140" s="107">
        <f t="shared" si="44"/>
        <v>513211</v>
      </c>
      <c r="N140" s="107">
        <f t="shared" si="44"/>
        <v>32962</v>
      </c>
      <c r="O140" s="107">
        <f t="shared" si="44"/>
        <v>546173</v>
      </c>
      <c r="P140" s="107">
        <f t="shared" si="44"/>
        <v>35005553</v>
      </c>
      <c r="Q140" s="117" t="s">
        <v>144</v>
      </c>
      <c r="R140" s="386" t="s">
        <v>75</v>
      </c>
      <c r="S140" s="383"/>
    </row>
    <row r="141" spans="1:19" ht="24.95" customHeight="1" x14ac:dyDescent="0.2">
      <c r="A141" s="374"/>
      <c r="B141" s="377"/>
      <c r="C141" s="89" t="s">
        <v>134</v>
      </c>
      <c r="D141" s="108">
        <f>D132+D135+D138</f>
        <v>5777127</v>
      </c>
      <c r="E141" s="108">
        <f t="shared" ref="E141:P141" si="45">E132+E135+E138</f>
        <v>1036659</v>
      </c>
      <c r="F141" s="108">
        <f t="shared" si="45"/>
        <v>6813786</v>
      </c>
      <c r="G141" s="108">
        <f t="shared" si="45"/>
        <v>189350</v>
      </c>
      <c r="H141" s="108">
        <f t="shared" si="45"/>
        <v>173670</v>
      </c>
      <c r="I141" s="108">
        <f t="shared" si="45"/>
        <v>363020</v>
      </c>
      <c r="J141" s="108">
        <f t="shared" si="45"/>
        <v>5966477</v>
      </c>
      <c r="K141" s="108">
        <f t="shared" si="45"/>
        <v>1210329</v>
      </c>
      <c r="L141" s="107">
        <f>F141+I141</f>
        <v>7176806</v>
      </c>
      <c r="M141" s="108">
        <f t="shared" si="45"/>
        <v>99351</v>
      </c>
      <c r="N141" s="108">
        <f t="shared" si="45"/>
        <v>19378</v>
      </c>
      <c r="O141" s="108">
        <f t="shared" si="45"/>
        <v>118729</v>
      </c>
      <c r="P141" s="108">
        <f t="shared" si="45"/>
        <v>7295535</v>
      </c>
      <c r="Q141" s="93" t="s">
        <v>135</v>
      </c>
      <c r="R141" s="380"/>
      <c r="S141" s="383"/>
    </row>
    <row r="142" spans="1:19" ht="24.95" customHeight="1" thickBot="1" x14ac:dyDescent="0.25">
      <c r="A142" s="375"/>
      <c r="B142" s="378"/>
      <c r="C142" s="123" t="s">
        <v>74</v>
      </c>
      <c r="D142" s="124">
        <f>SUM(D140:D141)</f>
        <v>33268998</v>
      </c>
      <c r="E142" s="124">
        <f t="shared" ref="E142:O142" si="46">SUM(E140:E141)</f>
        <v>3886206</v>
      </c>
      <c r="F142" s="124">
        <f t="shared" si="46"/>
        <v>37155204</v>
      </c>
      <c r="G142" s="124">
        <f t="shared" si="46"/>
        <v>4254162</v>
      </c>
      <c r="H142" s="124">
        <f t="shared" si="46"/>
        <v>226820</v>
      </c>
      <c r="I142" s="124">
        <f t="shared" si="46"/>
        <v>4480982</v>
      </c>
      <c r="J142" s="124">
        <f t="shared" si="46"/>
        <v>37523160</v>
      </c>
      <c r="K142" s="124">
        <f t="shared" si="46"/>
        <v>4113026</v>
      </c>
      <c r="L142" s="124">
        <f t="shared" si="46"/>
        <v>41636186</v>
      </c>
      <c r="M142" s="124">
        <f t="shared" si="46"/>
        <v>612562</v>
      </c>
      <c r="N142" s="124">
        <f t="shared" si="46"/>
        <v>52340</v>
      </c>
      <c r="O142" s="124">
        <f t="shared" si="46"/>
        <v>664902</v>
      </c>
      <c r="P142" s="124">
        <f>SUM(P140:P141)</f>
        <v>42301088</v>
      </c>
      <c r="Q142" s="125" t="s">
        <v>75</v>
      </c>
      <c r="R142" s="381"/>
      <c r="S142" s="384"/>
    </row>
    <row r="143" spans="1:19" x14ac:dyDescent="0.2">
      <c r="A143" s="113"/>
      <c r="B143" s="113"/>
      <c r="C143" s="94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1"/>
      <c r="Q143" s="95"/>
      <c r="R143" s="101"/>
      <c r="S143" s="102"/>
    </row>
  </sheetData>
  <mergeCells count="200">
    <mergeCell ref="P4:P6"/>
    <mergeCell ref="Q4:Q7"/>
    <mergeCell ref="R4:R7"/>
    <mergeCell ref="S4:S7"/>
    <mergeCell ref="D5:F5"/>
    <mergeCell ref="G5:I5"/>
    <mergeCell ref="J5:L5"/>
    <mergeCell ref="A1:S1"/>
    <mergeCell ref="A2:S2"/>
    <mergeCell ref="A3:D3"/>
    <mergeCell ref="N3:O3"/>
    <mergeCell ref="P3:S3"/>
    <mergeCell ref="A4:A7"/>
    <mergeCell ref="B4:B7"/>
    <mergeCell ref="C4:C7"/>
    <mergeCell ref="D4:L4"/>
    <mergeCell ref="M4:O5"/>
    <mergeCell ref="A17:A25"/>
    <mergeCell ref="B17:B19"/>
    <mergeCell ref="R17:R19"/>
    <mergeCell ref="S17:S25"/>
    <mergeCell ref="B20:B22"/>
    <mergeCell ref="R20:R22"/>
    <mergeCell ref="B23:B25"/>
    <mergeCell ref="R23:R25"/>
    <mergeCell ref="A8:A16"/>
    <mergeCell ref="B8:B10"/>
    <mergeCell ref="R8:R10"/>
    <mergeCell ref="S8:S16"/>
    <mergeCell ref="B11:B13"/>
    <mergeCell ref="R11:R13"/>
    <mergeCell ref="B14:B16"/>
    <mergeCell ref="R14:R16"/>
    <mergeCell ref="P30:P32"/>
    <mergeCell ref="Q30:Q33"/>
    <mergeCell ref="R30:R33"/>
    <mergeCell ref="S30:S33"/>
    <mergeCell ref="D31:F31"/>
    <mergeCell ref="G31:I31"/>
    <mergeCell ref="J31:L31"/>
    <mergeCell ref="A27:S27"/>
    <mergeCell ref="A28:S28"/>
    <mergeCell ref="A29:D29"/>
    <mergeCell ref="N29:O29"/>
    <mergeCell ref="P29:S29"/>
    <mergeCell ref="A30:A33"/>
    <mergeCell ref="B30:B33"/>
    <mergeCell ref="C30:C33"/>
    <mergeCell ref="D30:L30"/>
    <mergeCell ref="M30:O31"/>
    <mergeCell ref="A40:A42"/>
    <mergeCell ref="B40:B42"/>
    <mergeCell ref="R40:R42"/>
    <mergeCell ref="S40:S42"/>
    <mergeCell ref="A43:A45"/>
    <mergeCell ref="B43:B45"/>
    <mergeCell ref="R43:R45"/>
    <mergeCell ref="S43:S45"/>
    <mergeCell ref="A34:A36"/>
    <mergeCell ref="B34:B36"/>
    <mergeCell ref="R34:R36"/>
    <mergeCell ref="S34:S36"/>
    <mergeCell ref="A37:A39"/>
    <mergeCell ref="B37:B39"/>
    <mergeCell ref="R37:R39"/>
    <mergeCell ref="S37:S39"/>
    <mergeCell ref="P53:P55"/>
    <mergeCell ref="Q53:Q56"/>
    <mergeCell ref="R53:R56"/>
    <mergeCell ref="S53:S56"/>
    <mergeCell ref="D54:F54"/>
    <mergeCell ref="G54:I54"/>
    <mergeCell ref="J54:L54"/>
    <mergeCell ref="A50:S50"/>
    <mergeCell ref="A51:S51"/>
    <mergeCell ref="A52:D52"/>
    <mergeCell ref="N52:O52"/>
    <mergeCell ref="P52:S52"/>
    <mergeCell ref="A53:A56"/>
    <mergeCell ref="B53:B56"/>
    <mergeCell ref="C53:C56"/>
    <mergeCell ref="D53:L53"/>
    <mergeCell ref="M53:O54"/>
    <mergeCell ref="A66:A74"/>
    <mergeCell ref="B66:B68"/>
    <mergeCell ref="R66:R68"/>
    <mergeCell ref="S66:S74"/>
    <mergeCell ref="B69:B71"/>
    <mergeCell ref="R69:R71"/>
    <mergeCell ref="B72:B74"/>
    <mergeCell ref="R72:R74"/>
    <mergeCell ref="A57:A65"/>
    <mergeCell ref="B57:B59"/>
    <mergeCell ref="R57:R59"/>
    <mergeCell ref="S57:S65"/>
    <mergeCell ref="B60:B62"/>
    <mergeCell ref="R60:R62"/>
    <mergeCell ref="B63:B65"/>
    <mergeCell ref="R63:R65"/>
    <mergeCell ref="A76:S76"/>
    <mergeCell ref="A77:S77"/>
    <mergeCell ref="A78:D78"/>
    <mergeCell ref="N78:O78"/>
    <mergeCell ref="P78:S78"/>
    <mergeCell ref="A79:A82"/>
    <mergeCell ref="B79:B82"/>
    <mergeCell ref="C79:C82"/>
    <mergeCell ref="D79:L79"/>
    <mergeCell ref="M79:O80"/>
    <mergeCell ref="A83:A85"/>
    <mergeCell ref="B83:B85"/>
    <mergeCell ref="R83:R85"/>
    <mergeCell ref="S83:S85"/>
    <mergeCell ref="A86:A88"/>
    <mergeCell ref="B86:B88"/>
    <mergeCell ref="R86:R88"/>
    <mergeCell ref="S86:S88"/>
    <mergeCell ref="P79:P81"/>
    <mergeCell ref="Q79:Q82"/>
    <mergeCell ref="R79:R82"/>
    <mergeCell ref="S79:S82"/>
    <mergeCell ref="D80:F80"/>
    <mergeCell ref="G80:I80"/>
    <mergeCell ref="J80:L80"/>
    <mergeCell ref="A95:A97"/>
    <mergeCell ref="B95:B97"/>
    <mergeCell ref="R95:R97"/>
    <mergeCell ref="S95:S97"/>
    <mergeCell ref="A108:A110"/>
    <mergeCell ref="B108:B110"/>
    <mergeCell ref="R108:R110"/>
    <mergeCell ref="S108:S110"/>
    <mergeCell ref="A89:A91"/>
    <mergeCell ref="B89:B91"/>
    <mergeCell ref="R89:R91"/>
    <mergeCell ref="S89:S91"/>
    <mergeCell ref="A92:A94"/>
    <mergeCell ref="B92:B94"/>
    <mergeCell ref="R92:R94"/>
    <mergeCell ref="S92:S94"/>
    <mergeCell ref="P104:P106"/>
    <mergeCell ref="Q104:Q107"/>
    <mergeCell ref="R104:R107"/>
    <mergeCell ref="S104:S107"/>
    <mergeCell ref="D105:F105"/>
    <mergeCell ref="G105:I105"/>
    <mergeCell ref="J105:L105"/>
    <mergeCell ref="A101:S101"/>
    <mergeCell ref="A102:S102"/>
    <mergeCell ref="A103:D103"/>
    <mergeCell ref="N103:O103"/>
    <mergeCell ref="P103:S103"/>
    <mergeCell ref="A104:A107"/>
    <mergeCell ref="B104:B107"/>
    <mergeCell ref="C104:C107"/>
    <mergeCell ref="D104:L104"/>
    <mergeCell ref="M104:O105"/>
    <mergeCell ref="A117:A119"/>
    <mergeCell ref="B117:B119"/>
    <mergeCell ref="R117:R119"/>
    <mergeCell ref="S117:S119"/>
    <mergeCell ref="A120:A122"/>
    <mergeCell ref="B120:B122"/>
    <mergeCell ref="R120:R122"/>
    <mergeCell ref="S120:S122"/>
    <mergeCell ref="A111:A113"/>
    <mergeCell ref="B111:B113"/>
    <mergeCell ref="R111:R113"/>
    <mergeCell ref="S111:S113"/>
    <mergeCell ref="A114:A116"/>
    <mergeCell ref="B114:B116"/>
    <mergeCell ref="R114:R116"/>
    <mergeCell ref="S114:S116"/>
    <mergeCell ref="P127:P129"/>
    <mergeCell ref="Q127:Q130"/>
    <mergeCell ref="R127:R130"/>
    <mergeCell ref="S127:S130"/>
    <mergeCell ref="D128:F128"/>
    <mergeCell ref="G128:I128"/>
    <mergeCell ref="J128:L128"/>
    <mergeCell ref="A124:S124"/>
    <mergeCell ref="A125:S125"/>
    <mergeCell ref="A126:D126"/>
    <mergeCell ref="N126:O126"/>
    <mergeCell ref="P126:S126"/>
    <mergeCell ref="A127:A130"/>
    <mergeCell ref="B127:B130"/>
    <mergeCell ref="C127:C130"/>
    <mergeCell ref="D127:L127"/>
    <mergeCell ref="M127:O128"/>
    <mergeCell ref="A131:A142"/>
    <mergeCell ref="B131:B133"/>
    <mergeCell ref="R131:R133"/>
    <mergeCell ref="S131:S142"/>
    <mergeCell ref="B134:B136"/>
    <mergeCell ref="R134:R136"/>
    <mergeCell ref="B137:B139"/>
    <mergeCell ref="R137:R139"/>
    <mergeCell ref="B140:B142"/>
    <mergeCell ref="R140:R142"/>
  </mergeCells>
  <printOptions horizontalCentered="1"/>
  <pageMargins left="0.2" right="0.2" top="0.75" bottom="0.75" header="0.3" footer="0.3"/>
  <pageSetup firstPageNumber="30" orientation="landscape" useFirstPageNumber="1" horizontalDpi="300" verticalDpi="300" r:id="rId1"/>
  <headerFooter>
    <oddFooter>&amp;C&amp;P</oddFooter>
  </headerFooter>
  <ignoredErrors>
    <ignoredError sqref="F140 L140:L141" formula="1"/>
    <ignoredError sqref="I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7"/>
  <sheetViews>
    <sheetView rightToLeft="1" tabSelected="1" workbookViewId="0">
      <selection activeCell="F3" sqref="F3"/>
    </sheetView>
  </sheetViews>
  <sheetFormatPr defaultRowHeight="27" customHeight="1" x14ac:dyDescent="0.25"/>
  <cols>
    <col min="1" max="1" width="18.7109375" style="25" customWidth="1"/>
    <col min="2" max="2" width="20" customWidth="1"/>
    <col min="3" max="3" width="17.85546875" customWidth="1"/>
    <col min="4" max="4" width="19.7109375" customWidth="1"/>
    <col min="5" max="5" width="22.7109375" customWidth="1"/>
    <col min="6" max="6" width="23.85546875" style="24" customWidth="1"/>
    <col min="7" max="7" width="12" customWidth="1"/>
  </cols>
  <sheetData>
    <row r="1" spans="1:7" ht="27" customHeight="1" x14ac:dyDescent="0.25">
      <c r="A1" s="434" t="s">
        <v>194</v>
      </c>
      <c r="B1" s="434"/>
      <c r="C1" s="434"/>
      <c r="D1" s="434"/>
      <c r="E1" s="434"/>
      <c r="F1" s="434"/>
    </row>
    <row r="2" spans="1:7" ht="17.100000000000001" customHeight="1" x14ac:dyDescent="0.25">
      <c r="A2" s="338" t="s">
        <v>195</v>
      </c>
      <c r="B2" s="338"/>
      <c r="C2" s="338"/>
      <c r="D2" s="338"/>
      <c r="E2" s="338"/>
      <c r="F2" s="338"/>
    </row>
    <row r="3" spans="1:7" ht="24.6" customHeight="1" thickBot="1" x14ac:dyDescent="0.3">
      <c r="A3" s="31"/>
      <c r="B3" s="9" t="s">
        <v>168</v>
      </c>
      <c r="C3" s="18"/>
      <c r="D3" s="9"/>
      <c r="E3" s="19" t="s">
        <v>166</v>
      </c>
      <c r="F3" s="19"/>
    </row>
    <row r="4" spans="1:7" ht="24.6" customHeight="1" x14ac:dyDescent="0.25">
      <c r="A4" s="322" t="s">
        <v>21</v>
      </c>
      <c r="B4" s="134" t="s">
        <v>169</v>
      </c>
      <c r="C4" s="134" t="s">
        <v>170</v>
      </c>
      <c r="D4" s="134" t="s">
        <v>171</v>
      </c>
      <c r="E4" s="134" t="s">
        <v>112</v>
      </c>
      <c r="F4" s="324" t="s">
        <v>28</v>
      </c>
    </row>
    <row r="5" spans="1:7" ht="24.6" customHeight="1" thickBot="1" x14ac:dyDescent="0.3">
      <c r="A5" s="323"/>
      <c r="B5" s="133" t="s">
        <v>172</v>
      </c>
      <c r="C5" s="133" t="s">
        <v>167</v>
      </c>
      <c r="D5" s="133" t="s">
        <v>173</v>
      </c>
      <c r="E5" s="133" t="s">
        <v>75</v>
      </c>
      <c r="F5" s="325"/>
    </row>
    <row r="6" spans="1:7" ht="19.149999999999999" customHeight="1" x14ac:dyDescent="0.25">
      <c r="A6" s="148" t="s">
        <v>38</v>
      </c>
      <c r="B6" s="191">
        <v>20108909</v>
      </c>
      <c r="C6" s="191">
        <v>2199954</v>
      </c>
      <c r="D6" s="191">
        <v>1777770</v>
      </c>
      <c r="E6" s="191">
        <f>SUM(B6:D6)</f>
        <v>24086633</v>
      </c>
      <c r="F6" s="149" t="s">
        <v>39</v>
      </c>
    </row>
    <row r="7" spans="1:7" ht="19.149999999999999" customHeight="1" x14ac:dyDescent="0.25">
      <c r="A7" s="152" t="s">
        <v>104</v>
      </c>
      <c r="B7" s="192">
        <v>3151928</v>
      </c>
      <c r="C7" s="192">
        <v>0</v>
      </c>
      <c r="D7" s="192">
        <v>71550</v>
      </c>
      <c r="E7" s="191">
        <f t="shared" ref="E7:E23" si="0">SUM(B7:D7)</f>
        <v>3223478</v>
      </c>
      <c r="F7" s="153" t="s">
        <v>41</v>
      </c>
    </row>
    <row r="8" spans="1:7" ht="19.149999999999999" customHeight="1" x14ac:dyDescent="0.25">
      <c r="A8" s="150" t="s">
        <v>42</v>
      </c>
      <c r="B8" s="193">
        <v>154416416</v>
      </c>
      <c r="C8" s="193">
        <v>26206345</v>
      </c>
      <c r="D8" s="193">
        <v>8060401</v>
      </c>
      <c r="E8" s="191">
        <f t="shared" si="0"/>
        <v>188683162</v>
      </c>
      <c r="F8" s="151" t="s">
        <v>43</v>
      </c>
    </row>
    <row r="9" spans="1:7" ht="19.149999999999999" customHeight="1" x14ac:dyDescent="0.25">
      <c r="A9" s="152" t="s">
        <v>44</v>
      </c>
      <c r="B9" s="192">
        <v>2416832</v>
      </c>
      <c r="C9" s="192">
        <v>15082</v>
      </c>
      <c r="D9" s="192">
        <v>157520</v>
      </c>
      <c r="E9" s="191">
        <f t="shared" si="0"/>
        <v>2589434</v>
      </c>
      <c r="F9" s="153" t="s">
        <v>45</v>
      </c>
    </row>
    <row r="10" spans="1:7" ht="19.149999999999999" customHeight="1" x14ac:dyDescent="0.25">
      <c r="A10" s="150" t="s">
        <v>46</v>
      </c>
      <c r="B10" s="193">
        <v>280373810</v>
      </c>
      <c r="C10" s="193">
        <v>49666134</v>
      </c>
      <c r="D10" s="193">
        <v>34242804</v>
      </c>
      <c r="E10" s="191">
        <f t="shared" si="0"/>
        <v>364282748</v>
      </c>
      <c r="F10" s="151" t="s">
        <v>47</v>
      </c>
    </row>
    <row r="11" spans="1:7" ht="19.149999999999999" customHeight="1" x14ac:dyDescent="0.25">
      <c r="A11" s="152" t="s">
        <v>48</v>
      </c>
      <c r="B11" s="192">
        <v>24270</v>
      </c>
      <c r="C11" s="192">
        <v>0</v>
      </c>
      <c r="D11" s="192">
        <v>50000</v>
      </c>
      <c r="E11" s="191">
        <f t="shared" si="0"/>
        <v>74270</v>
      </c>
      <c r="F11" s="153" t="s">
        <v>49</v>
      </c>
    </row>
    <row r="12" spans="1:7" ht="19.149999999999999" customHeight="1" x14ac:dyDescent="0.25">
      <c r="A12" s="150" t="s">
        <v>50</v>
      </c>
      <c r="B12" s="193">
        <v>1394518</v>
      </c>
      <c r="C12" s="193">
        <v>0</v>
      </c>
      <c r="D12" s="193">
        <v>13500</v>
      </c>
      <c r="E12" s="191">
        <f t="shared" si="0"/>
        <v>1408018</v>
      </c>
      <c r="F12" s="151" t="s">
        <v>51</v>
      </c>
    </row>
    <row r="13" spans="1:7" ht="19.149999999999999" customHeight="1" x14ac:dyDescent="0.25">
      <c r="A13" s="152" t="s">
        <v>52</v>
      </c>
      <c r="B13" s="192">
        <v>76647903</v>
      </c>
      <c r="C13" s="192">
        <v>4783264</v>
      </c>
      <c r="D13" s="192">
        <v>5035470</v>
      </c>
      <c r="E13" s="191">
        <f t="shared" si="0"/>
        <v>86466637</v>
      </c>
      <c r="F13" s="153" t="s">
        <v>53</v>
      </c>
      <c r="G13">
        <v>86466637</v>
      </c>
    </row>
    <row r="14" spans="1:7" ht="19.149999999999999" customHeight="1" x14ac:dyDescent="0.25">
      <c r="A14" s="150" t="s">
        <v>54</v>
      </c>
      <c r="B14" s="193">
        <v>738490</v>
      </c>
      <c r="C14" s="193">
        <v>0</v>
      </c>
      <c r="D14" s="193">
        <v>129750</v>
      </c>
      <c r="E14" s="191">
        <f t="shared" si="0"/>
        <v>868240</v>
      </c>
      <c r="F14" s="151" t="s">
        <v>55</v>
      </c>
      <c r="G14" s="26">
        <f>E13-G13</f>
        <v>0</v>
      </c>
    </row>
    <row r="15" spans="1:7" ht="19.149999999999999" customHeight="1" x14ac:dyDescent="0.25">
      <c r="A15" s="152" t="s">
        <v>56</v>
      </c>
      <c r="B15" s="192">
        <v>102569891</v>
      </c>
      <c r="C15" s="192">
        <v>3844165</v>
      </c>
      <c r="D15" s="192">
        <v>1514293</v>
      </c>
      <c r="E15" s="191">
        <f t="shared" si="0"/>
        <v>107928349</v>
      </c>
      <c r="F15" s="153" t="s">
        <v>57</v>
      </c>
      <c r="G15">
        <v>107928349</v>
      </c>
    </row>
    <row r="16" spans="1:7" ht="19.149999999999999" customHeight="1" x14ac:dyDescent="0.25">
      <c r="A16" s="150" t="s">
        <v>58</v>
      </c>
      <c r="B16" s="193">
        <v>438928</v>
      </c>
      <c r="C16" s="193">
        <v>0</v>
      </c>
      <c r="D16" s="193">
        <v>72200</v>
      </c>
      <c r="E16" s="191">
        <f t="shared" si="0"/>
        <v>511128</v>
      </c>
      <c r="F16" s="151" t="s">
        <v>59</v>
      </c>
      <c r="G16" s="26">
        <f>E15-G15</f>
        <v>0</v>
      </c>
    </row>
    <row r="17" spans="1:6" ht="19.149999999999999" customHeight="1" x14ac:dyDescent="0.25">
      <c r="A17" s="152" t="s">
        <v>60</v>
      </c>
      <c r="B17" s="192">
        <v>493078</v>
      </c>
      <c r="C17" s="192">
        <v>0</v>
      </c>
      <c r="D17" s="192">
        <v>31200</v>
      </c>
      <c r="E17" s="191">
        <f t="shared" si="0"/>
        <v>524278</v>
      </c>
      <c r="F17" s="153" t="s">
        <v>61</v>
      </c>
    </row>
    <row r="18" spans="1:6" ht="19.149999999999999" customHeight="1" x14ac:dyDescent="0.25">
      <c r="A18" s="150" t="s">
        <v>62</v>
      </c>
      <c r="B18" s="228">
        <v>88921214</v>
      </c>
      <c r="C18" s="228">
        <v>110485</v>
      </c>
      <c r="D18" s="228">
        <v>74500</v>
      </c>
      <c r="E18" s="191">
        <f t="shared" si="0"/>
        <v>89106199</v>
      </c>
      <c r="F18" s="151" t="s">
        <v>63</v>
      </c>
    </row>
    <row r="19" spans="1:6" ht="19.149999999999999" customHeight="1" x14ac:dyDescent="0.25">
      <c r="A19" s="152" t="s">
        <v>115</v>
      </c>
      <c r="B19" s="192">
        <v>717204</v>
      </c>
      <c r="C19" s="192">
        <v>0</v>
      </c>
      <c r="D19" s="192">
        <v>18000</v>
      </c>
      <c r="E19" s="191">
        <f t="shared" si="0"/>
        <v>735204</v>
      </c>
      <c r="F19" s="153" t="s">
        <v>65</v>
      </c>
    </row>
    <row r="20" spans="1:6" ht="19.149999999999999" customHeight="1" x14ac:dyDescent="0.25">
      <c r="A20" s="150" t="s">
        <v>66</v>
      </c>
      <c r="B20" s="193">
        <v>395430</v>
      </c>
      <c r="C20" s="193">
        <v>38257</v>
      </c>
      <c r="D20" s="193">
        <v>40700</v>
      </c>
      <c r="E20" s="191">
        <f t="shared" si="0"/>
        <v>474387</v>
      </c>
      <c r="F20" s="151" t="s">
        <v>67</v>
      </c>
    </row>
    <row r="21" spans="1:6" ht="19.149999999999999" customHeight="1" x14ac:dyDescent="0.25">
      <c r="A21" s="152" t="s">
        <v>68</v>
      </c>
      <c r="B21" s="192">
        <v>1959490</v>
      </c>
      <c r="C21" s="192">
        <v>18500</v>
      </c>
      <c r="D21" s="192">
        <v>43800</v>
      </c>
      <c r="E21" s="191">
        <f t="shared" si="0"/>
        <v>2021790</v>
      </c>
      <c r="F21" s="153" t="s">
        <v>174</v>
      </c>
    </row>
    <row r="22" spans="1:6" ht="19.149999999999999" customHeight="1" x14ac:dyDescent="0.25">
      <c r="A22" s="150" t="s">
        <v>70</v>
      </c>
      <c r="B22" s="193">
        <v>495950</v>
      </c>
      <c r="C22" s="193">
        <v>0</v>
      </c>
      <c r="D22" s="193">
        <v>0</v>
      </c>
      <c r="E22" s="191">
        <f t="shared" si="0"/>
        <v>495950</v>
      </c>
      <c r="F22" s="151" t="s">
        <v>109</v>
      </c>
    </row>
    <row r="23" spans="1:6" ht="19.149999999999999" customHeight="1" x14ac:dyDescent="0.25">
      <c r="A23" s="152" t="s">
        <v>72</v>
      </c>
      <c r="B23" s="192">
        <v>8418157</v>
      </c>
      <c r="C23" s="192">
        <v>1196197</v>
      </c>
      <c r="D23" s="192">
        <v>146000</v>
      </c>
      <c r="E23" s="191">
        <f t="shared" si="0"/>
        <v>9760354</v>
      </c>
      <c r="F23" s="153" t="s">
        <v>73</v>
      </c>
    </row>
    <row r="24" spans="1:6" ht="19.149999999999999" customHeight="1" thickBot="1" x14ac:dyDescent="0.3">
      <c r="A24" s="154" t="s">
        <v>110</v>
      </c>
      <c r="B24" s="194">
        <v>743682418</v>
      </c>
      <c r="C24" s="194">
        <v>88078383</v>
      </c>
      <c r="D24" s="194">
        <v>51479458</v>
      </c>
      <c r="E24" s="194">
        <f>SUM(E6:E23)</f>
        <v>883240259</v>
      </c>
      <c r="F24" s="155" t="s">
        <v>111</v>
      </c>
    </row>
    <row r="25" spans="1:6" ht="27" customHeight="1" x14ac:dyDescent="0.25">
      <c r="E25" s="26"/>
    </row>
    <row r="27" spans="1:6" ht="27" customHeight="1" x14ac:dyDescent="0.25">
      <c r="C27" s="26"/>
    </row>
  </sheetData>
  <mergeCells count="4">
    <mergeCell ref="A4:A5"/>
    <mergeCell ref="F4:F5"/>
    <mergeCell ref="A1:F1"/>
    <mergeCell ref="A2:F2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76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حسب السنوات</vt:lpstr>
      <vt:lpstr>حسب المحافظات</vt:lpstr>
      <vt:lpstr>عدد الفنادق</vt:lpstr>
      <vt:lpstr>عدد الاسرة وعدد ليالي المبيت</vt:lpstr>
      <vt:lpstr>عدد المشتغلين</vt:lpstr>
      <vt:lpstr>الاجور والمزايا</vt:lpstr>
      <vt:lpstr>اجمالي الايرادات</vt:lpstr>
      <vt:lpstr>'الاجور والمزايا'!Print_Area</vt:lpstr>
      <vt:lpstr>'حسب المحافظات'!Print_Area</vt:lpstr>
      <vt:lpstr>'عدد الفنادق'!Print_Area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2024-02-15T08:49:50Z</cp:lastPrinted>
  <dcterms:created xsi:type="dcterms:W3CDTF">2022-01-20T21:42:24Z</dcterms:created>
  <dcterms:modified xsi:type="dcterms:W3CDTF">2024-03-24T09:15:23Z</dcterms:modified>
</cp:coreProperties>
</file>